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75" windowWidth="15480" windowHeight="9015" activeTab="0"/>
  </bookViews>
  <sheets>
    <sheet name="пр5 18г." sheetId="1" r:id="rId1"/>
    <sheet name="пр9-19г" sheetId="2" r:id="rId2"/>
  </sheets>
  <definedNames/>
  <calcPr fullCalcOnLoad="1"/>
</workbook>
</file>

<file path=xl/sharedStrings.xml><?xml version="1.0" encoding="utf-8"?>
<sst xmlns="http://schemas.openxmlformats.org/spreadsheetml/2006/main" count="1853" uniqueCount="555">
  <si>
    <t>06 1 01 13431</t>
  </si>
  <si>
    <t>06 1 01 S3431</t>
  </si>
  <si>
    <t>Иные межбюджетные трансферты на осуществление переданных полномочий на  создание  объектов водоснабжения муниципальной собственности, не относящихся к объектам капитального строительства</t>
  </si>
  <si>
    <t xml:space="preserve">     06 1 01</t>
  </si>
  <si>
    <t xml:space="preserve">      06 1 01</t>
  </si>
  <si>
    <t>06 1 01 S3421</t>
  </si>
  <si>
    <t>Основное мероприятие "Осуществление полномочий по созданию условий для развития социальной и инженерной инфраструктуры муниципальных образований "</t>
  </si>
  <si>
    <t xml:space="preserve">    07 2 03</t>
  </si>
  <si>
    <t>Основное мероприятие "Организация ритуальных услуг и содержание мест захоронения"</t>
  </si>
  <si>
    <t>Основное мероприятие "Поддержание в чистоте территории населенных пунктов муниципальных образований"</t>
  </si>
  <si>
    <t xml:space="preserve">     07  1 01</t>
  </si>
  <si>
    <t xml:space="preserve">   07 1 01</t>
  </si>
  <si>
    <t>Осуществление переданных полномочий на реализацию мероприятий подпрограммы "Обеспечение жильем молодых семей" федеральной целевой программы "Жилище на 2011-2015 годы</t>
  </si>
  <si>
    <t>07 2 01 50201</t>
  </si>
  <si>
    <t>федер</t>
  </si>
  <si>
    <t xml:space="preserve">Осуществление переданных полномочий  на государственную поддержку молодых семей в улучшении жилищных условий </t>
  </si>
  <si>
    <t>R0201</t>
  </si>
  <si>
    <t>Осуществление переданных полномочий  на реализацию  мероприятий по обеспечению жильем молодых семей</t>
  </si>
  <si>
    <t xml:space="preserve">L0201  </t>
  </si>
  <si>
    <t>Муниципальная программа Званновского сельсовета Глушковского района Курской области «Повышение эффективности  управления финансами в Званновского сельсовете  Глушковского района Курской области на 2014 – 2018 годы»</t>
  </si>
  <si>
    <t xml:space="preserve">  06 1 01</t>
  </si>
  <si>
    <t xml:space="preserve">  07 2 00</t>
  </si>
  <si>
    <t xml:space="preserve">   07 2 03</t>
  </si>
  <si>
    <t xml:space="preserve">  07 2 03</t>
  </si>
  <si>
    <t>Основное мероприятие "Развитие библиотечного дела в Званновском сельсовете Глушковского района Курской области"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</si>
  <si>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</si>
  <si>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</si>
  <si>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</si>
  <si>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</si>
  <si>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</si>
  <si>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</si>
  <si>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</si>
  <si>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</si>
  <si>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</si>
  <si>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</si>
  <si>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</si>
  <si>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</si>
  <si>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</si>
  <si>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</si>
  <si>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2 02 03999 00 0000 151</t>
  </si>
  <si>
    <t>Прочие субвенции</t>
  </si>
  <si>
    <t>2 02 03999 10 0000 151</t>
  </si>
  <si>
    <t>Прочие субвенции бюджетам поселений</t>
  </si>
  <si>
    <t>Иные межбюджетные трасферты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</si>
  <si>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</si>
  <si>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</si>
  <si>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</t>
  </si>
  <si>
    <t>Прочие безвозмездные поступления в бюджеты сельских поселений</t>
  </si>
  <si>
    <t xml:space="preserve">Прочие безвозмездные поступления в бюджеты поселений </t>
  </si>
  <si>
    <t>Администрация Званновского сельсовета  Глушковского района Курской области</t>
  </si>
  <si>
    <t xml:space="preserve">Муниципальная программа Званновского сельсовета Глушковского района Курской области "Защита населения и территории от чрезвычайных ситуаций,обеспечение пожарной безопасности и безопасности людей на водных объектах"  </t>
  </si>
  <si>
    <t xml:space="preserve">Муниципальная программа Званновского сельсовета  Глушковского района Курской области"Развитие транспортной системы, обеспечение  перевозки пассажиров в "МО" и безопасности дорожного движения" </t>
  </si>
  <si>
    <t>Подпрограмма «Развитие сети автомобильных дорог"МО"» муниципальной программы Званновского сельсовета Глушковского района Курской области"Развитие транспортной системы, обеспечение перевозки пассажиров в "МО" и безопасности дорожного движения"</t>
  </si>
  <si>
    <t>Муниципальная программа Званновского сельсовета  Глушковского района Курской области «Энергосбережение и повышение энергетической эффективности  Званновского сельсовета  Глушковского района Курской области на  2010– 2015 годы и на перспективу до 2020 года»</t>
  </si>
  <si>
    <t xml:space="preserve">Муниципальная программа Званновского сельсовета Глушковского района Курской области "Обеспечение доступным  и комфортным жильем  и коммунальными услугами  граждан Званновского сельсовета Глушковского района Курской области </t>
  </si>
  <si>
    <t>Подпрограмма "Созданий  условий для обеспечения доступным и комфортным жильем  граждан Званновского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Званновского сельсовета Глушковского района Курской области"</t>
  </si>
  <si>
    <t>Подпрограмма «Обеспечение качественными услугами ЖКХ населения Званновского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Званновского сельсовета Глушковского района Курской области"</t>
  </si>
  <si>
    <t xml:space="preserve">Подпрограмма «Наследие» муниципальной программы "Развитие культуры  Званновского сельсовета  Глушковского района Курской области «Развитие культуры в Званновском сельсовете  Глушковского района Курской области на 2014-2016 годы» </t>
  </si>
  <si>
    <t>Рз</t>
  </si>
  <si>
    <t>ПР</t>
  </si>
  <si>
    <t>ВР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</si>
  <si>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</si>
  <si>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</si>
  <si>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</si>
  <si>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</si>
  <si>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</si>
  <si>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</si>
  <si>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</si>
  <si>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</si>
  <si>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</si>
  <si>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</si>
  <si>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</si>
  <si>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</si>
  <si>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</si>
  <si>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</si>
  <si>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</si>
  <si>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</si>
  <si>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</si>
  <si>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</si>
  <si>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</si>
  <si>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</si>
  <si>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</si>
  <si>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09 1 01</t>
  </si>
  <si>
    <t>С1437</t>
  </si>
  <si>
    <t>Муниципальная программа _____________кого сельсовета  Глушковского района Курской области"Профилактика  правонарушений в _____________ком сельсовете Глушковского района Курской области  на 2014-2016 годы"</t>
  </si>
  <si>
    <t>12 0 00</t>
  </si>
  <si>
    <t>Подпрограмма «Обеспечение  правопорядка  на  территории  муниципального образования» муниципальной программы _____________кого сельсовета Глушковского района Курской области"Профилактика  правонарушений в _____________ком сельсовете  Глушковского района Курской области  на 2014-2016 годы"</t>
  </si>
  <si>
    <t>12 2 00</t>
  </si>
  <si>
    <t>Основное мероприятие "Снижение уровня правонарушений на территории муниципального образования"</t>
  </si>
  <si>
    <t>Основное мероприятие "Повышение безопасности дорожного движения и снижение дорожно-транспортного травматизма на территории муниципального образования"</t>
  </si>
  <si>
    <t>04 0 00 00000</t>
  </si>
  <si>
    <t>04 1 00 00000</t>
  </si>
  <si>
    <t>04 1 01 00000</t>
  </si>
  <si>
    <t>Мероприятия в области имущественных отношений</t>
  </si>
  <si>
    <t xml:space="preserve">04 1 01 </t>
  </si>
  <si>
    <t>С1467</t>
  </si>
  <si>
    <t>04 1 01 С1467</t>
  </si>
  <si>
    <t>04 1 01</t>
  </si>
  <si>
    <t>С1468</t>
  </si>
  <si>
    <t>Подпрограмма «Энергосбережение в МО» муниципальной программы «Энергосбережение и повышение энергетической эффективности Званновского сельсовета  Глушковского района Курской области на  2010– 2015 годы и на перспективу до 2020 год»</t>
  </si>
  <si>
    <t>16 0 00</t>
  </si>
  <si>
    <t>Муниципальная программа  Званновского сельсовета  Глушковского района Курской области «Охрана окружающей среды  в Званновском сельсовете  Глушковского района  Курской области на 2014-2017 годы»</t>
  </si>
  <si>
    <t>06 1 00 00000</t>
  </si>
  <si>
    <t>Основное мероприятия  "Обеспечение населения экологически чистой питьевой водой"</t>
  </si>
  <si>
    <t>Осуществеление переданных полномочий по проведению текущего ремонта объектов водоснабжения муниципальной собственности</t>
  </si>
  <si>
    <t>обл</t>
  </si>
  <si>
    <t>Осуществеление переданных полномочий по реализации мероприятий, связанных с проведенеим текущего ремонта объектов водоснабжения муниципальной собственности</t>
  </si>
  <si>
    <t>район</t>
  </si>
  <si>
    <t>Основное мероприятие "Создание условий для реализации муниципальной политики  к привлечению жителей к регулярным заниятиям физической культурой и спортом и ведению здорового образа жизни"</t>
  </si>
  <si>
    <t>Основное мероприятие "Повышение эффективности управления муниципальным долгом"</t>
  </si>
  <si>
    <t>спросить</t>
  </si>
  <si>
    <t>Подпрограмма "Экология и чистая вода  Званновского сельсовета Глушковского района Курской области" муниципальной программы "Охрана окружающей среды Званновского сельсовета Глушковского района Курской области"</t>
  </si>
  <si>
    <t>11501</t>
  </si>
  <si>
    <t>Приложение №5</t>
  </si>
  <si>
    <t>Резервные фонды органов местного самоуправления</t>
  </si>
  <si>
    <t xml:space="preserve">Резервные фонды </t>
  </si>
  <si>
    <t>Другие общегосударственные вопросы</t>
  </si>
  <si>
    <t>13</t>
  </si>
  <si>
    <t>Прочие расходы по Администрации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</si>
  <si>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</si>
  <si>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</si>
  <si>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</si>
  <si>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</si>
  <si>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</si>
  <si>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</si>
  <si>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</si>
  <si>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</si>
  <si>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</si>
  <si>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ХОЯЙСТВО</t>
  </si>
  <si>
    <t>05</t>
  </si>
  <si>
    <t>Коммунальное хозяйство</t>
  </si>
  <si>
    <t>Благоустройство</t>
  </si>
  <si>
    <t>Использовать при передаче полномочий от района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</si>
  <si>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</si>
  <si>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</si>
  <si>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</si>
  <si>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</si>
  <si>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</si>
  <si>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</si>
  <si>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</si>
  <si>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</si>
  <si>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10</t>
  </si>
  <si>
    <t>ФИЗИЧЕСКАЯ КУЛЬТУРА И СПОРТ</t>
  </si>
  <si>
    <t>11</t>
  </si>
  <si>
    <t>тыс.руб.</t>
  </si>
  <si>
    <t>ЦСР</t>
  </si>
  <si>
    <t>Наименование</t>
  </si>
  <si>
    <t>0000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</si>
  <si>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</si>
  <si>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</si>
  <si>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>Мероприятия в области энергосбережения</t>
  </si>
  <si>
    <t>Мероприятия по благоустройству</t>
  </si>
  <si>
    <t>Реализация мероприятий в сфере молодежной политики</t>
  </si>
  <si>
    <t>1407</t>
  </si>
  <si>
    <t>Мероприятия, направленные на развитие муниципальной службы</t>
  </si>
  <si>
    <t>Реализация мероприятий направленных на обеспечение правопорядка на территории муниципального образования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</si>
  <si>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</si>
  <si>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</si>
  <si>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</si>
  <si>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</si>
  <si>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контрольно-счетных органов муниципального образования</t>
  </si>
  <si>
    <t>74 2</t>
  </si>
  <si>
    <t>Аудиторы контрольно-счетного органа муниципального образования</t>
  </si>
  <si>
    <t>1467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</si>
  <si>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</si>
  <si>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Реализация государственных функций, связанных с общегосударственным управлением</t>
  </si>
  <si>
    <t>Выполнение других обязательств Курской области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</si>
  <si>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</si>
  <si>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</si>
  <si>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</si>
  <si>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</si>
  <si>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Организация и проведение выборов и референдумов</t>
  </si>
  <si>
    <t>Подготовка и проведение выборов</t>
  </si>
  <si>
    <t>78 0</t>
  </si>
  <si>
    <t>78 1</t>
  </si>
  <si>
    <t>Резервные фонды</t>
  </si>
  <si>
    <t>Резервный фонд местной администрации</t>
  </si>
  <si>
    <t>Муниципальная программа _____________кого сельсовета  Глушковского района Курской области «Социальная поддержка граждан в _____________ком сельсовете  Глушковского района Курской области на 2014-2016 годы»</t>
  </si>
  <si>
    <t>Создание условий для успешного выступления спортсменов Глушковского района Курской области на спортивных соревнованиях и развития спортивного резерва</t>
  </si>
  <si>
    <t>Обслуживание муниципального долга</t>
  </si>
  <si>
    <t>Обеспечение пожарной безопасности</t>
  </si>
  <si>
    <t xml:space="preserve">01 </t>
  </si>
  <si>
    <t>01 1</t>
  </si>
  <si>
    <t>08 2</t>
  </si>
  <si>
    <r>
      <t>08 2</t>
    </r>
    <r>
      <rPr>
        <sz val="14"/>
        <color indexed="10"/>
        <rFont val="Times New Roman"/>
        <family val="1"/>
      </rPr>
      <t xml:space="preserve"> </t>
    </r>
  </si>
  <si>
    <t>*</t>
  </si>
  <si>
    <t>Реализация мероприятий по распространению официальной информации</t>
  </si>
  <si>
    <t>400</t>
  </si>
  <si>
    <t>Бюджетные инвестиции</t>
  </si>
  <si>
    <t>09</t>
  </si>
  <si>
    <t>Дорожное хозяйство (дорожные фонды)</t>
  </si>
  <si>
    <t xml:space="preserve">Муниципальная программа __________кого сельсовета Глушковского района Курской области "Обеспечение доступным  и комфортным жильем  и коммунальными услугами  граждан _______кого сельсовета Глушковского района Курской области </t>
  </si>
  <si>
    <t>Подпрограмма "Созданий  условий для обеспечения доступным и комфортным жильем  граждан _______кого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______________кого сельсовета Глушковского района Курской области"</t>
  </si>
  <si>
    <t>Подпрограмма «Обеспечение качественными услугами ЖКХ населения ____________кого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______кого сельсовета Глушковского района Курской области"</t>
  </si>
  <si>
    <t>1457</t>
  </si>
  <si>
    <t xml:space="preserve">   07 1</t>
  </si>
  <si>
    <t>Подпрограмма «Развитие мер  социальной поддержки  отдельных категорий  граждан»  муниципальной программы _____________кого сельсовета Глушковского района Курской области «Социальная поддержка граждан в _____________ком сельсовете  Глушковского района Курской области на 2014 – 2016 годы"</t>
  </si>
  <si>
    <t>Обслуживание  государственного и муниципального долга</t>
  </si>
  <si>
    <t>Обслуживание государственного внутреннего и  муниципального долга</t>
  </si>
  <si>
    <t>540</t>
  </si>
  <si>
    <t>передача полномочий району</t>
  </si>
  <si>
    <t>расходы на публикацию нНПА и бюджета</t>
  </si>
  <si>
    <t>курсы повышения и учеба</t>
  </si>
  <si>
    <t>переданные от района</t>
  </si>
  <si>
    <t>содержание водопровода</t>
  </si>
  <si>
    <t>переданные кладбища от района</t>
  </si>
  <si>
    <t>свои осещение прочие благоустройства</t>
  </si>
  <si>
    <t>07 1 1431</t>
  </si>
  <si>
    <t>Мероприятия в области коммунального хозяйства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</si>
  <si>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</si>
  <si>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Обеспечение безопасности дорожного движения на автомобильных дорогах местного значения</t>
  </si>
  <si>
    <t xml:space="preserve"> Муниципальная программа _______________кого сельсовета Глушковского района Курской области  «Обеспечение доступным и комфортным жильем и коммунальными услугами граждан в «М/О»</t>
  </si>
  <si>
    <t>07 1 0000</t>
  </si>
  <si>
    <t>Жилищное хозяйство</t>
  </si>
  <si>
    <t>07 1 1456</t>
  </si>
  <si>
    <t>Мероприятия по содержанию мемориальных комплексов</t>
  </si>
  <si>
    <t>Заработная плата и начисления на выплаты по оплате труда работников учреждений культуры муниципальных образований городских и сельских поселений</t>
  </si>
  <si>
    <t xml:space="preserve">   01 2 1333</t>
  </si>
  <si>
    <t>01 2 1333</t>
  </si>
  <si>
    <t>Социальное обеспечение населения</t>
  </si>
  <si>
    <t>Физическая культура</t>
  </si>
  <si>
    <t>Подпрограмма «Повышение эффективности управления муниципальным  имуществом и земельными ресурсами"  муниципальной программы___________кого сельсовета Глушковского района Курской области «Управление муниципальным имуществом и земельными ресурсами»</t>
  </si>
  <si>
    <t>??????</t>
  </si>
  <si>
    <t>5148</t>
  </si>
  <si>
    <t xml:space="preserve"> 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</si>
  <si>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07 2</t>
  </si>
  <si>
    <t>5020</t>
  </si>
  <si>
    <t xml:space="preserve"> Субсидии на мероприятия  подпрограммы "Обеспечение жильем молодых семей" федеральной целевой программы "Жилище" на 2011 - 2015 годы;</t>
  </si>
  <si>
    <t xml:space="preserve">07 2 </t>
  </si>
  <si>
    <t>71 0 00</t>
  </si>
  <si>
    <t>00000</t>
  </si>
  <si>
    <t>71 1 00</t>
  </si>
  <si>
    <t>С1402</t>
  </si>
  <si>
    <t>73 0 00</t>
  </si>
  <si>
    <t>73 1 00</t>
  </si>
  <si>
    <t>Закупка товаров, работ и услуг для обеспечения государственных (муниципальных) нужд</t>
  </si>
  <si>
    <t>П1490</t>
  </si>
  <si>
    <t>Содержание работника, осуществляющего выполнение переданных полномочий от муниципального района</t>
  </si>
  <si>
    <t>74 0 00</t>
  </si>
  <si>
    <t>74 2 00</t>
  </si>
  <si>
    <t>77 0 00</t>
  </si>
  <si>
    <t>77 3 00</t>
  </si>
  <si>
    <t>С1441</t>
  </si>
  <si>
    <t>76 0 00</t>
  </si>
  <si>
    <t>76 1 00</t>
  </si>
  <si>
    <t>С1404</t>
  </si>
  <si>
    <t>76 1 00 С1404</t>
  </si>
  <si>
    <t>77 2 00</t>
  </si>
  <si>
    <t>С1439</t>
  </si>
  <si>
    <t>09 0 00</t>
  </si>
  <si>
    <t>09 1 00</t>
  </si>
  <si>
    <t>51180</t>
  </si>
  <si>
    <t>13 0 00</t>
  </si>
  <si>
    <t>13 1 00</t>
  </si>
  <si>
    <t>Основное мероприятие "Обеспечение эффективного функционирования системы гражданской обороны, защиты населения и территорий от чрезвычайных ситуаций, безопасности людей на водных объектах"</t>
  </si>
  <si>
    <t>13 1 01</t>
  </si>
  <si>
    <t>С1415</t>
  </si>
  <si>
    <t>13 2 00 00000</t>
  </si>
  <si>
    <t xml:space="preserve">       13 2 02</t>
  </si>
  <si>
    <t>13 2 02 С1460</t>
  </si>
  <si>
    <t>Взять программу</t>
  </si>
  <si>
    <t>С1435</t>
  </si>
  <si>
    <t>12 2 01</t>
  </si>
  <si>
    <t>11 1 01</t>
  </si>
  <si>
    <t>П1423</t>
  </si>
  <si>
    <t>11 1 00</t>
  </si>
  <si>
    <t>11 0 00</t>
  </si>
  <si>
    <t>11 1 02</t>
  </si>
  <si>
    <t>П1424</t>
  </si>
  <si>
    <t>11 2 03 00000</t>
  </si>
  <si>
    <t>11 2 03 С1459</t>
  </si>
  <si>
    <t>11 2 03</t>
  </si>
  <si>
    <t>Глушково спосить програамму</t>
  </si>
  <si>
    <t>С1434</t>
  </si>
  <si>
    <t>05 1 01</t>
  </si>
  <si>
    <t>спросить программу</t>
  </si>
  <si>
    <t>77 2 00  00000</t>
  </si>
  <si>
    <t>Мероприятия в области земельных отношений</t>
  </si>
  <si>
    <t>77 0 00 00000</t>
  </si>
  <si>
    <t>77 2 00 00000</t>
  </si>
  <si>
    <t>77 2 00 С1468</t>
  </si>
  <si>
    <t xml:space="preserve">77 2 00 С1468 </t>
  </si>
  <si>
    <t>07 0 00 00000</t>
  </si>
  <si>
    <t>Основное мероприятие "Капитальный ремонт, ремонт и содержание автомобильных дорог общего пользования  местного  значения"</t>
  </si>
  <si>
    <t>Основное мероприятие "Строительство и (или) реконструкция автомобильных дорог общего пользования местного значения"</t>
  </si>
  <si>
    <t>05 0 00</t>
  </si>
  <si>
    <t>05 1 00</t>
  </si>
  <si>
    <t>01 0 00</t>
  </si>
  <si>
    <t>01 1 00</t>
  </si>
  <si>
    <t>Основное мероприятие "Сохранение и развитие традиционной народной культуры, нематериального культурного наследия в Курской области"</t>
  </si>
  <si>
    <t>01 1 01</t>
  </si>
  <si>
    <t>С1401</t>
  </si>
  <si>
    <t>Оплата труда работников учреждений культуры муниципальных образований городских и сельских поселений</t>
  </si>
  <si>
    <t>01 2 00</t>
  </si>
  <si>
    <t>01 2 02</t>
  </si>
  <si>
    <t>01 2 02 С1401</t>
  </si>
  <si>
    <t xml:space="preserve">        01 2 02 С1401</t>
  </si>
  <si>
    <t xml:space="preserve">       01 2 02 С1401</t>
  </si>
  <si>
    <t>01 2 02 П1442</t>
  </si>
  <si>
    <t>Осуществление переданных полномочий  по организации  библиотечного обслуживания населения, комплектованию и обеспечению сохранности библиотечных фондов библиотек поселения</t>
  </si>
  <si>
    <t>Обеспечение первичных мер пожарной безопасности в границах населенных пунктов муниципальных образований</t>
  </si>
  <si>
    <t>02 0 00</t>
  </si>
  <si>
    <t>02 1 00</t>
  </si>
  <si>
    <t>02 1 01</t>
  </si>
  <si>
    <t>Основное мероприятие "Предоставление выплат пенсий за выслугу лет, доплат к пенсиям государственных гражданских служащих Курской области"</t>
  </si>
  <si>
    <t>С1445</t>
  </si>
  <si>
    <r>
      <t xml:space="preserve">02 </t>
    </r>
    <r>
      <rPr>
        <sz val="14"/>
        <rFont val="Times New Roman"/>
        <family val="1"/>
      </rPr>
      <t>1 01</t>
    </r>
  </si>
  <si>
    <t xml:space="preserve">07 0 00 </t>
  </si>
  <si>
    <t>07 1 00</t>
  </si>
  <si>
    <t>Основное мероприятие "Уличное освещение"</t>
  </si>
  <si>
    <t>07 1 01</t>
  </si>
  <si>
    <t>С1433</t>
  </si>
  <si>
    <t>07 1 02</t>
  </si>
  <si>
    <t>07 1 03</t>
  </si>
  <si>
    <t>Основное мероприятие "Прочие мероприятия по благоустройству в городских и сельских поселениях"</t>
  </si>
  <si>
    <t>07 1 04</t>
  </si>
  <si>
    <t>П1417</t>
  </si>
  <si>
    <t xml:space="preserve">Осуществление переданных полномочий по созданию условий для развития социальной и инженерной инфраструктуры муниципальных образований </t>
  </si>
  <si>
    <t xml:space="preserve">     07 2 01</t>
  </si>
  <si>
    <t>С1457</t>
  </si>
  <si>
    <t>00 0 00 00000</t>
  </si>
  <si>
    <t xml:space="preserve">        07 2 00 00000</t>
  </si>
  <si>
    <t>07 2 01</t>
  </si>
  <si>
    <t xml:space="preserve">08 0 00 </t>
  </si>
  <si>
    <t>08 2 00</t>
  </si>
  <si>
    <t>08 2 01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</si>
  <si>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</si>
  <si>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С1406</t>
  </si>
  <si>
    <t>14 1 01</t>
  </si>
  <si>
    <t>14 0 00 00000</t>
  </si>
  <si>
    <t>14 1 01 С1465</t>
  </si>
  <si>
    <t>Основное мероприятие "Обеспечение жильем отдельных категорий граждан"</t>
  </si>
  <si>
    <t>Мероприятия по сбору и транспортированию твердых  отходов</t>
  </si>
  <si>
    <t>С1414</t>
  </si>
  <si>
    <t>08 1 01</t>
  </si>
  <si>
    <t>Основное мероприятие "Создание условий для вовлечения молодежи в активную общественную деятельность"</t>
  </si>
  <si>
    <t>рублей</t>
  </si>
  <si>
    <t>Код бюджетной классификации Российской    Федерации</t>
  </si>
  <si>
    <t>Наименование доходов</t>
  </si>
  <si>
    <t>Доходы бюджета - ИТОГО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</si>
  <si>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</si>
  <si>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</si>
  <si>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</si>
  <si>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</si>
  <si>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</si>
  <si>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</si>
  <si>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</si>
  <si>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</si>
  <si>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</si>
  <si>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</si>
  <si>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</si>
  <si>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</si>
  <si>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</si>
  <si>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</si>
  <si>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</si>
  <si>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</si>
  <si>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</si>
  <si>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</si>
  <si>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</si>
  <si>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</si>
  <si>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 xml:space="preserve">Земельный налог </t>
  </si>
  <si>
    <t>1 06 06030 00 0000 110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</si>
  <si>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</si>
  <si>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</si>
  <si>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</si>
  <si>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</si>
  <si>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</si>
  <si>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</si>
  <si>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</si>
  <si>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</si>
  <si>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</si>
  <si>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</si>
  <si>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</si>
  <si>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</si>
  <si>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</si>
  <si>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</si>
  <si>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</si>
  <si>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</si>
  <si>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</si>
  <si>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</si>
  <si>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</si>
  <si>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</si>
  <si>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</si>
  <si>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</si>
  <si>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1 14 06000 00 0000 430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</si>
  <si>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</si>
  <si>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 xml:space="preserve"> Доходы     от    продажи    земельных    участков, государственная  собственность  на   которые не 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</si>
  <si>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</si>
  <si>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</si>
  <si>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</si>
  <si>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</si>
  <si>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</si>
  <si>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</si>
  <si>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</si>
  <si>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2 00 00000 00 0000 000</t>
  </si>
  <si>
    <t>Основное мероприятие "Повышение квалификации муниципальных служащих,обеспечение материально-техническими ресурсами и информационно-коммуникационное сопровождение рабочих мест муниципальных служащих"</t>
  </si>
  <si>
    <t>Основное мероприятие "Реализация комплекса мер по пожарной безопасности "</t>
  </si>
  <si>
    <t xml:space="preserve"> Подпрограмма «Снижение рисков и смягчение последствий чрезвычайных ситуаций природного и техногенного характера в «МО» муниципальной программы_____________кого сельсовета Глушковского района Курской области  «Защита населения и территорий от чрезвычайных ситуаций, обеспечение пожарной безопасности и безопасности людей на водных объектах»</t>
  </si>
  <si>
    <t>Иные межбюджетные трансферты на осуществление полномочий по капитальному ремонту, ремонту и содержанию  автомобильных дорог общего пользования местного значения</t>
  </si>
  <si>
    <t>Иные межбюджетные трансферты на осуществление полномочий по строительству (реконструкции) автомобильных дорог общего пользования местного значения</t>
  </si>
  <si>
    <t>Подпрограмма «Повышение безопасности дорожного  движения в «МО» муниципальной программы __________кого сельсовета Глушковского района Курской области«Развитие транспортной системы, обеспечение перевозки пассажиров в «МО» и безопасности дорожного движения»</t>
  </si>
  <si>
    <t xml:space="preserve"> Муниципальная программа______________кого сельсовета Глушковского района Курской области «Управление муниципальным имуществом и земельными ресурсами»</t>
  </si>
  <si>
    <t>Основное мероприятие "Проведение муниципальной политики в области имущественных и земельных отношений"</t>
  </si>
  <si>
    <t>Основное мероприятие "Энергосбережение и повышение энергетической эффективности в бюджетной сфере"</t>
  </si>
  <si>
    <t>07 2 00 00000</t>
  </si>
  <si>
    <t>Основное мероприятие "Переселение граждан из аварийного жилищного фонда "</t>
  </si>
  <si>
    <t>Обеспечение мероприятий по переселению граждан из аварийного жилищного фонда за счет средств бюджета</t>
  </si>
  <si>
    <t>07 2 01 09602</t>
  </si>
  <si>
    <t>собст</t>
  </si>
  <si>
    <t>Мероприятия по переселению граждан из аварийного жилищного фонда</t>
  </si>
  <si>
    <t>?</t>
  </si>
  <si>
    <t>Муниципальная программа _____________кого сельсовета Глушковского района Курской области"Социальное развитие села _____________кого сельсовета  Глушковского района Курской области на период 2014-2017 годы и на период до 2020 года"</t>
  </si>
  <si>
    <t>Подпрограмма «Устойчивое развитие сельских территорий" муниципальной  программы  "Социальное развитие села _____________кого сельсовета  Глушковского района Курской области на период 2014-2017 годы и на период до 2020 года"</t>
  </si>
  <si>
    <t>16 1 00</t>
  </si>
  <si>
    <t>Основное мероприятие "Строительство локальных сетей водоснабжения"</t>
  </si>
  <si>
    <t>16 1 04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</si>
  <si>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</si>
  <si>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50181</t>
  </si>
  <si>
    <t>фед</t>
  </si>
  <si>
    <t>Осуществление переданных полномочий по устойчивому развитию территорий</t>
  </si>
  <si>
    <t>R0181</t>
  </si>
  <si>
    <t xml:space="preserve">Осуществление переданных полномочий  на реализацию мероприятий, направленных на устойчивое  развитие сельских территорий </t>
  </si>
  <si>
    <t xml:space="preserve">16 1 04 </t>
  </si>
  <si>
    <t>L0181</t>
  </si>
  <si>
    <t>07 0 00</t>
  </si>
  <si>
    <t>07 2 00</t>
  </si>
  <si>
    <t>Основное мероприятие:"Развитие социальной и инженерной инфраструктуры муниципальных образований Глушковского района Курской области"</t>
  </si>
  <si>
    <t>07 2 02</t>
  </si>
  <si>
    <t>Осуществление переданных полномочий  на развитие социальной и инженерной инфраструктуры муниципальных образований Курской области</t>
  </si>
  <si>
    <t xml:space="preserve">07 2  02 </t>
  </si>
  <si>
    <t>обл по газу</t>
  </si>
  <si>
    <t>Осуществление переданных полномочий на реализацию мероприятий, направленных на развитие социальной и инженерной инфраструктуры муниципальных образований Курской области</t>
  </si>
  <si>
    <t>S1501</t>
  </si>
  <si>
    <t>софинан</t>
  </si>
  <si>
    <t xml:space="preserve">      06 0 00 </t>
  </si>
  <si>
    <t>1 01 02020 01 0000 110</t>
  </si>
  <si>
    <t>1 01 02030 01 0000 110</t>
  </si>
  <si>
    <t>Земельный налог с физических, обладающих земельным участком, расположенным в границах сельских поселений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</si>
  <si>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</si>
  <si>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</si>
  <si>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</si>
  <si>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</si>
  <si>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Званновского сельсовета  Глушковского района Курской области  "Защита населения и территории от чрезвычайных ситуаций,обеспечение пожарной безопасности и безопасности людей на водных объектах"  </t>
  </si>
  <si>
    <t xml:space="preserve"> 07 1 03</t>
  </si>
  <si>
    <t>Мероприятия по сбору и транспортированию твердых отходов</t>
  </si>
  <si>
    <t xml:space="preserve">  09 1 01 </t>
  </si>
  <si>
    <t xml:space="preserve"> 07 2 03     </t>
  </si>
  <si>
    <t>С1417</t>
  </si>
  <si>
    <t>Муниципальная программа мо "Званновский сельсовет" Глушковского района Курской области "Формирование современной городской среды в мо "Званновский сельсовет" Глушковского района Курской области на 2018-2022 годы"</t>
  </si>
  <si>
    <t>17 0 00</t>
  </si>
  <si>
    <t>Основное мероприятие "Осуществление мероприятий по благоустройству общественных территорий"</t>
  </si>
  <si>
    <t>17 0 02</t>
  </si>
  <si>
    <t>Реализация мероприятий по формированию современной городской среды</t>
  </si>
  <si>
    <t>собств</t>
  </si>
  <si>
    <t>Поддержка муниципальных программ формирования современной городской среды</t>
  </si>
  <si>
    <t>R5550</t>
  </si>
  <si>
    <t>S3330</t>
  </si>
  <si>
    <t>Расходы наобеспечение деятельности (оказания услуг)  муниципальных учреждений</t>
  </si>
  <si>
    <t>Обеспечение развития и укрепления материально-технической бвзы муниципальных домов культуры</t>
  </si>
  <si>
    <t>L4670</t>
  </si>
  <si>
    <t>Подпрограмма «Управление муниципальным долгом» муниципальной программы  в Званновского сельсовета Глушковского района Курской области «Повышение эффективности управления муниципальными финансами Званновском сельсовете  Глушковского района Курской области на 2014 – 2018 годы»</t>
  </si>
  <si>
    <t>14 1 00 00000</t>
  </si>
  <si>
    <t>норматив2049,1</t>
  </si>
  <si>
    <t>план по факту</t>
  </si>
  <si>
    <t>1 13 00000 00 0000 000</t>
  </si>
  <si>
    <t>ДОХОДЫ ОТ ОКАЗАНИЯ ПЛАТНЫХ УСЛУГ И КОМПЕНСАЦИИ ЗАТРАТ ГОСУДАРСТВА</t>
  </si>
  <si>
    <t xml:space="preserve"> 1 13 01000 00 0000 130</t>
  </si>
  <si>
    <t>Прочие доходы от оказания платных услуг и компенсации затрат государства</t>
  </si>
  <si>
    <t xml:space="preserve"> 1 13 01995 10 0000 130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</si>
  <si>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</si>
  <si>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 xml:space="preserve"> 1 13 029065 10 0000 130</t>
  </si>
  <si>
    <t>Прочие доходы от оказания платных услуг  (работ) получателями средств бюджетов поселений и компенсации затрат бюджетов поселений</t>
  </si>
  <si>
    <t xml:space="preserve">Субсидии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</si>
  <si>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Мероприятия по укреплению и развитию муниципального образования. Реализация мероприятий проекта "Народный бюджет"</t>
  </si>
  <si>
    <t>S3604</t>
  </si>
  <si>
    <t>Реализация проекта «Народный бюджет» в Курской области</t>
  </si>
  <si>
    <t>13604</t>
  </si>
  <si>
    <t>2 02 35118 10 0000 150</t>
  </si>
  <si>
    <t>2 02 35118 00 0000 150</t>
  </si>
  <si>
    <t>2 02 30000 00 0000 150</t>
  </si>
  <si>
    <t>2 02 15002 10 0000 150</t>
  </si>
  <si>
    <t>2 02 15002 00 0000 150</t>
  </si>
  <si>
    <t>2 02 15001 10 0000 150</t>
  </si>
  <si>
    <t>2 02 15001 00 0000 150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</si>
  <si>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</si>
  <si>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такхе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</si>
  <si>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2 02 10000 00 0000 150</t>
  </si>
  <si>
    <t>2 02 20000 00 0000 150</t>
  </si>
  <si>
    <t>2 02 29999 00 0000 150</t>
  </si>
  <si>
    <t>2 02 29999 10 0000 150</t>
  </si>
  <si>
    <t>Сумма 2020год</t>
  </si>
  <si>
    <t>Муниципальная программа  Званновского сельсовета  Глушковского района Курской области «Развитие муниципальной службы в Званновском сельсовете  Глушковского района  Курской области на 2014-2022 годы»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</si>
  <si>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Званновском сельсовете Глушковского района  Курской области на 2014-2022 годы»</t>
  </si>
  <si>
    <t xml:space="preserve">     07 0 00</t>
  </si>
  <si>
    <t>L5550</t>
  </si>
  <si>
    <t>Муниципальная программа Званновского сельсовета  Глушковского района Курской области «Развитие культуры в Званновском сельсовете Глушковского района Курской области на 2014-2022 годы»</t>
  </si>
  <si>
    <r>
      <t>Подпрограмма «Реализация муниципальной политики в сфере физической культуры и спорта» муниципальной программы Званновского сельсовета Глушковского района Курской области «Повышение эффективности работы с молодежью,</t>
    </r>
    <r>
      <rPr>
        <sz val="12"/>
        <color indexed="10"/>
        <rFont val="Times New Roman"/>
        <family val="1"/>
      </rPr>
      <t>организация отдыха и оздоровления детей,молодеж</t>
    </r>
    <r>
      <rPr>
        <sz val="12"/>
        <color indexed="8"/>
        <rFont val="Times New Roman"/>
        <family val="1"/>
      </rPr>
      <t>и, развитие физической культуры и спорта в Званновского сельсовете  Глушковского района Курской области на 2014 – 2020 годы»</t>
    </r>
  </si>
  <si>
    <t xml:space="preserve">Поступления доходов в бюджет муниципального образования "Званновский сельсовет" Глушковского района Курской области и межбюджетных трансфертов, получаемых из других бюджетов бюджетной системы Российской Федерации в 2020 году </t>
  </si>
  <si>
    <t>Сумма  на 2020 год</t>
  </si>
  <si>
    <t>2 02 04000 00 0000 151</t>
  </si>
  <si>
    <t>2 02 04014 00 0000 151</t>
  </si>
  <si>
    <t>2 02 04014 10 0000 151</t>
  </si>
  <si>
    <t>2 07 00000 00 0000 180</t>
  </si>
  <si>
    <t>2 07 05000 10 0000 180</t>
  </si>
  <si>
    <t>2 07 05030 10 0000 180</t>
  </si>
  <si>
    <t>Приложение №7</t>
  </si>
  <si>
    <t>Распределение бюджетных ассигнований по цразделам, подразделам, целевым статьм (муниципальным программам Званновского сельсовета  Глушковского района Курской области  и напрграмным направлениям деятельности) группам видов расходов классификации расходов местного бюджета на 2020 год</t>
  </si>
  <si>
    <t>Муниципальная программа Званновского сельсовета Глушковского района Курской области "Обеспечение доступным  и комфортным жильем  и коммунальными услугами  граждан Званновского сельсовета Глушковского района Курской области на 2015-2022 годы.</t>
  </si>
  <si>
    <t xml:space="preserve">Подпрограмма «Искусство» муниципальной программы "Развитие культуры  Званновского сельсовета  Глушковского района Курской области «Развитие культуры в Званновском сельсовете  Глушковского района Курской области на 2014-2022 годы» </t>
  </si>
  <si>
    <t>Расходы на заработную плату и начисления на выплаты по оплате труда работникам учреждений культуры муниципальных образований городских и сельских поселений</t>
  </si>
  <si>
    <t xml:space="preserve">  01 1 01 13330</t>
  </si>
  <si>
    <r>
      <t>Муниципальная программа Званновского сельсовета Глушковского района Курской области «Повышение эффективности работы с молодежью,</t>
    </r>
    <r>
      <rPr>
        <b/>
        <sz val="12"/>
        <color indexed="10"/>
        <rFont val="Times New Roman"/>
        <family val="1"/>
      </rPr>
      <t>организация отдыха и оздоровления детей,молодежи</t>
    </r>
    <r>
      <rPr>
        <b/>
        <sz val="12"/>
        <color indexed="8"/>
        <rFont val="Times New Roman"/>
        <family val="1"/>
      </rPr>
      <t>, развитие физической культуры и спорта в Званновсом сельсовете  Глушковского района Курской области на 2014 – 2020 годы»</t>
    </r>
  </si>
  <si>
    <t xml:space="preserve"> Осуществление переданных полномочий от поселений муниципальному району в сфере внутреннего муниципального финансового контроля</t>
  </si>
  <si>
    <t>П1485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</si>
  <si>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</si>
  <si>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</si>
  <si>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</si>
  <si>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2 02 25467 10 0000 150</t>
  </si>
  <si>
    <t>Обеспечение развития и укрепления материально-технической базы муниципальных домов культуры</t>
  </si>
  <si>
    <t>Расходы на обеспечение развития и укрепления материально-технической базы муниципальных домов культуры</t>
  </si>
  <si>
    <t>L4671</t>
  </si>
  <si>
    <t>03 0 00</t>
  </si>
  <si>
    <t>03 1 00</t>
  </si>
  <si>
    <t>Основное мероприитие"Благоустройство сельских территорий"</t>
  </si>
  <si>
    <t>03 1 02</t>
  </si>
  <si>
    <t>Мероприятия по обеспечению комплексного развития сельских территорий</t>
  </si>
  <si>
    <t>L5760</t>
  </si>
  <si>
    <t>Основное мероприятие"Организация освещения улиц"</t>
  </si>
  <si>
    <t>03 1 03</t>
  </si>
  <si>
    <t>Муниципальная программа  "Комплексное развитие территории муниципального образования "Званновский сельсовет" Глушковского района Курской области на 2020-2025 гг.»</t>
  </si>
  <si>
    <t>Подпрограмма «Создание и развитие инфраструктуры с.Званное» муниципальной программы "Комплексное развитие территории мо "п.Глушково" на 2020-2025 гг"</t>
  </si>
  <si>
    <r>
      <rPr>
        <b/>
        <sz val="12"/>
        <color indexed="53"/>
        <rFont val="Times New Roman"/>
        <family val="1"/>
      </rPr>
      <t xml:space="preserve"> 07</t>
    </r>
    <r>
      <rPr>
        <b/>
        <sz val="12"/>
        <color indexed="8"/>
        <rFont val="Times New Roman"/>
        <family val="1"/>
      </rPr>
      <t xml:space="preserve"> 0 00</t>
    </r>
  </si>
  <si>
    <t xml:space="preserve">Муниципальная программа Званновского  сельсовета Глушковского района Курской области "Обеспечение доступным  и комфортным жильем  и коммунальными услугами  граждан Званновского сельсовета Глушковского района Курской области </t>
  </si>
  <si>
    <t xml:space="preserve"> Мероприятия по  разработке документов территориального планирования и градостроительного зонирования</t>
  </si>
  <si>
    <t>77 2  00 С1416</t>
  </si>
  <si>
    <t>Осуществление переданных полномочий на мероприятия по  разработке документов территориального планирования и градостроительного зонирования</t>
  </si>
  <si>
    <t>77 2  00 П1416</t>
  </si>
  <si>
    <t>2 02 25555 10 0000 150</t>
  </si>
  <si>
    <t>Субсидии бюджетам сельских поселений на обеспечение комплексного развития сельских территорий</t>
  </si>
  <si>
    <t>2 02 25576 10 0000 150</t>
  </si>
  <si>
    <t>1 14 06025 10 0000 430</t>
  </si>
  <si>
    <t>1 14 06025 00 0000 430</t>
  </si>
  <si>
    <t>13 0 02</t>
  </si>
  <si>
    <t>Основное мероприятие "Мероприятия по ремонту мемориальных комплексов"</t>
  </si>
  <si>
    <t>07 1 06</t>
  </si>
  <si>
    <t>С1456</t>
  </si>
  <si>
    <t xml:space="preserve">"Об утверждении отчета об исполнении бюджета муниципального образования </t>
  </si>
  <si>
    <t xml:space="preserve">"Званновский сельсовет" Глушковского района Курской области за 1 квартал 2020 года  </t>
  </si>
  <si>
    <t xml:space="preserve">                  к постановлению администрации  Званновского сельсовета </t>
  </si>
  <si>
    <t>к постановлению администрации Званновского сельсовета</t>
  </si>
  <si>
    <t>Глушковского района   Курской области</t>
  </si>
  <si>
    <t>от 30.04.2020 года № 36 "Об утверждении  отчета</t>
  </si>
  <si>
    <t>Глушковского района Курской области за 1 квартал 2020 года</t>
  </si>
  <si>
    <t>об исполнении бюджета МО "Званновский сельсовет"</t>
  </si>
  <si>
    <t>Глушковского района  Курской области от 30.04.2020 года № 36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</si>
</sst>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000"/>
    <numFmt numFmtId="188" formatCode="0000000"/>
    <numFmt numFmtId="189" formatCode="0.000"/>
  </numFmts>
  <fonts count="7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sz val="9"/>
      <name val="Times New Roman"/>
      <family val="1"/>
    </font>
    <font>
      <sz val="12"/>
      <color indexed="8"/>
      <name val="Arial"/>
      <family val="2"/>
    </font>
    <font>
      <sz val="12"/>
      <name val="Tahoma"/>
      <family val="2"/>
    </font>
    <font>
      <sz val="12"/>
      <name val="Arial"/>
      <family val="2"/>
    </font>
    <font>
      <b/>
      <sz val="11"/>
      <color indexed="8"/>
      <name val="Times New Roman"/>
      <family val="1"/>
    </font>
    <font>
      <sz val="8"/>
      <name val="Helv"/>
      <family val="0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1.5"/>
      <color indexed="8"/>
      <name val="Times New Roman"/>
      <family val="1"/>
    </font>
    <font>
      <sz val="12"/>
      <color indexed="8"/>
      <name val="Calibri"/>
      <family val="2"/>
    </font>
    <font>
      <i/>
      <sz val="10"/>
      <name val="Times New Roman"/>
      <family val="1"/>
    </font>
    <font>
      <b/>
      <sz val="12"/>
      <color indexed="53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Arial Cyr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2"/>
      <color theme="1"/>
      <name val="Arial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DashDot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9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0" borderId="0">
      <alignment/>
      <protection/>
    </xf>
    <xf numFmtId="0" fontId="32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81">
    <xf numFmtId="0" fontId="0" fillId="0" borderId="0" xfId="0" applyAlignment="1">
      <alignment/>
    </xf>
    <xf numFmtId="0" fontId="0" fillId="0" borderId="0" xfId="0" applyFill="1" applyAlignment="1">
      <alignment/>
    </xf>
    <xf numFmtId="49" fontId="22" fillId="24" borderId="10" xfId="0" applyNumberFormat="1" applyFont="1" applyFill="1" applyBorder="1" applyAlignment="1">
      <alignment vertical="center" wrapText="1"/>
    </xf>
    <xf numFmtId="0" fontId="25" fillId="0" borderId="0" xfId="59" applyFont="1" applyFill="1">
      <alignment/>
      <protection/>
    </xf>
    <xf numFmtId="0" fontId="26" fillId="0" borderId="0" xfId="59" applyFont="1" applyFill="1" applyAlignment="1">
      <alignment vertical="center"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81" fontId="22" fillId="0" borderId="0" xfId="0" applyNumberFormat="1" applyFont="1" applyFill="1" applyAlignment="1">
      <alignment/>
    </xf>
    <xf numFmtId="0" fontId="28" fillId="0" borderId="0" xfId="67" applyFont="1" applyFill="1" applyAlignment="1">
      <alignment vertical="center"/>
      <protection/>
    </xf>
    <xf numFmtId="49" fontId="23" fillId="25" borderId="14" xfId="0" applyNumberFormat="1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right" vertical="center" wrapText="1"/>
    </xf>
    <xf numFmtId="0" fontId="23" fillId="25" borderId="15" xfId="0" applyFont="1" applyFill="1" applyBorder="1" applyAlignment="1">
      <alignment horizontal="center" vertical="center" wrapText="1"/>
    </xf>
    <xf numFmtId="49" fontId="23" fillId="25" borderId="15" xfId="0" applyNumberFormat="1" applyFont="1" applyFill="1" applyBorder="1" applyAlignment="1">
      <alignment horizontal="center" vertical="center" wrapText="1"/>
    </xf>
    <xf numFmtId="181" fontId="23" fillId="25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9" fontId="22" fillId="0" borderId="11" xfId="0" applyNumberFormat="1" applyFont="1" applyBorder="1" applyAlignment="1">
      <alignment horizontal="center" vertical="center" wrapText="1"/>
    </xf>
    <xf numFmtId="0" fontId="24" fillId="0" borderId="0" xfId="59" applyFont="1" applyFill="1" applyAlignment="1">
      <alignment horizontal="center" vertical="center"/>
      <protection/>
    </xf>
    <xf numFmtId="0" fontId="24" fillId="0" borderId="0" xfId="59" applyFont="1" applyFill="1" applyAlignment="1">
      <alignment vertical="center"/>
      <protection/>
    </xf>
    <xf numFmtId="0" fontId="26" fillId="0" borderId="0" xfId="59" applyFont="1" applyFill="1" applyAlignment="1">
      <alignment horizontal="center" vertical="center"/>
      <protection/>
    </xf>
    <xf numFmtId="0" fontId="24" fillId="0" borderId="0" xfId="67" applyFont="1" applyFill="1" applyAlignment="1">
      <alignment vertical="center"/>
      <protection/>
    </xf>
    <xf numFmtId="0" fontId="23" fillId="0" borderId="0" xfId="0" applyFont="1" applyFill="1" applyAlignment="1">
      <alignment vertical="center"/>
    </xf>
    <xf numFmtId="0" fontId="24" fillId="0" borderId="0" xfId="59" applyFont="1" applyFill="1" applyAlignment="1">
      <alignment vertical="center" wrapText="1"/>
      <protection/>
    </xf>
    <xf numFmtId="0" fontId="22" fillId="24" borderId="16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24" fillId="0" borderId="0" xfId="67" applyFont="1" applyFill="1" applyAlignment="1">
      <alignment vertical="center" wrapText="1"/>
      <protection/>
    </xf>
    <xf numFmtId="0" fontId="24" fillId="0" borderId="0" xfId="67" applyFont="1" applyAlignment="1">
      <alignment vertical="center" wrapText="1"/>
      <protection/>
    </xf>
    <xf numFmtId="0" fontId="28" fillId="0" borderId="0" xfId="67" applyFont="1" applyFill="1" applyAlignment="1">
      <alignment vertical="center" wrapText="1"/>
      <protection/>
    </xf>
    <xf numFmtId="0" fontId="28" fillId="0" borderId="0" xfId="67" applyFont="1" applyAlignment="1">
      <alignment vertical="center" wrapText="1"/>
      <protection/>
    </xf>
    <xf numFmtId="0" fontId="26" fillId="0" borderId="0" xfId="59" applyFont="1" applyFill="1" applyAlignment="1">
      <alignment vertical="center" wrapText="1"/>
      <protection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81" fontId="22" fillId="0" borderId="0" xfId="0" applyNumberFormat="1" applyFont="1" applyAlignment="1">
      <alignment vertical="center" wrapText="1"/>
    </xf>
    <xf numFmtId="0" fontId="24" fillId="0" borderId="0" xfId="59" applyFont="1" applyFill="1" applyAlignment="1">
      <alignment horizontal="center" vertical="center" wrapText="1"/>
      <protection/>
    </xf>
    <xf numFmtId="0" fontId="26" fillId="0" borderId="0" xfId="59" applyFont="1" applyFill="1" applyAlignment="1">
      <alignment horizontal="center" vertical="center" wrapText="1"/>
      <protection/>
    </xf>
    <xf numFmtId="0" fontId="26" fillId="24" borderId="0" xfId="59" applyFont="1" applyFill="1" applyAlignment="1">
      <alignment vertical="center" wrapText="1"/>
      <protection/>
    </xf>
    <xf numFmtId="0" fontId="28" fillId="24" borderId="0" xfId="67" applyFont="1" applyFill="1" applyAlignment="1">
      <alignment vertical="center" wrapText="1"/>
      <protection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81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33" fillId="0" borderId="0" xfId="58" applyFont="1" applyFill="1" applyAlignment="1">
      <alignment vertical="top"/>
      <protection/>
    </xf>
    <xf numFmtId="0" fontId="13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81" fontId="13" fillId="0" borderId="18" xfId="0" applyNumberFormat="1" applyFont="1" applyBorder="1" applyAlignment="1">
      <alignment vertical="center"/>
    </xf>
    <xf numFmtId="0" fontId="36" fillId="0" borderId="0" xfId="57" applyFont="1" applyAlignment="1">
      <alignment horizontal="center"/>
      <protection/>
    </xf>
    <xf numFmtId="0" fontId="22" fillId="0" borderId="0" xfId="57" applyFont="1" applyAlignment="1">
      <alignment horizontal="center"/>
      <protection/>
    </xf>
    <xf numFmtId="0" fontId="23" fillId="25" borderId="11" xfId="0" applyFont="1" applyFill="1" applyBorder="1" applyAlignment="1">
      <alignment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49" fontId="23" fillId="25" borderId="11" xfId="0" applyNumberFormat="1" applyFont="1" applyFill="1" applyBorder="1" applyAlignment="1">
      <alignment horizontal="center" vertical="center" wrapText="1"/>
    </xf>
    <xf numFmtId="49" fontId="23" fillId="25" borderId="19" xfId="0" applyNumberFormat="1" applyFont="1" applyFill="1" applyBorder="1" applyAlignment="1">
      <alignment horizontal="center" vertical="center" wrapText="1"/>
    </xf>
    <xf numFmtId="49" fontId="23" fillId="25" borderId="17" xfId="0" applyNumberFormat="1" applyFont="1" applyFill="1" applyBorder="1" applyAlignment="1">
      <alignment horizontal="center" vertical="center" wrapText="1"/>
    </xf>
    <xf numFmtId="49" fontId="23" fillId="24" borderId="11" xfId="0" applyNumberFormat="1" applyFont="1" applyFill="1" applyBorder="1" applyAlignment="1">
      <alignment horizontal="center" vertical="center" wrapText="1"/>
    </xf>
    <xf numFmtId="49" fontId="23" fillId="24" borderId="11" xfId="67" applyNumberFormat="1" applyFont="1" applyFill="1" applyBorder="1" applyAlignment="1">
      <alignment horizontal="center" vertical="center" wrapText="1"/>
      <protection/>
    </xf>
    <xf numFmtId="49" fontId="26" fillId="24" borderId="11" xfId="67" applyNumberFormat="1" applyFont="1" applyFill="1" applyBorder="1" applyAlignment="1">
      <alignment horizontal="center" vertical="center" wrapText="1"/>
      <protection/>
    </xf>
    <xf numFmtId="49" fontId="26" fillId="24" borderId="19" xfId="67" applyNumberFormat="1" applyFont="1" applyFill="1" applyBorder="1" applyAlignment="1">
      <alignment horizontal="center" vertical="center" wrapText="1"/>
      <protection/>
    </xf>
    <xf numFmtId="49" fontId="23" fillId="24" borderId="19" xfId="0" applyNumberFormat="1" applyFont="1" applyFill="1" applyBorder="1" applyAlignment="1">
      <alignment horizontal="right" vertical="center" wrapText="1"/>
    </xf>
    <xf numFmtId="49" fontId="23" fillId="24" borderId="17" xfId="0" applyNumberFormat="1" applyFont="1" applyFill="1" applyBorder="1" applyAlignment="1">
      <alignment vertical="center" wrapText="1"/>
    </xf>
    <xf numFmtId="49" fontId="26" fillId="24" borderId="17" xfId="67" applyNumberFormat="1" applyFont="1" applyFill="1" applyBorder="1" applyAlignment="1">
      <alignment horizontal="center" vertical="center" wrapText="1"/>
      <protection/>
    </xf>
    <xf numFmtId="49" fontId="22" fillId="24" borderId="11" xfId="67" applyNumberFormat="1" applyFont="1" applyFill="1" applyBorder="1" applyAlignment="1">
      <alignment horizontal="center" vertical="center" wrapText="1"/>
      <protection/>
    </xf>
    <xf numFmtId="49" fontId="24" fillId="24" borderId="11" xfId="67" applyNumberFormat="1" applyFont="1" applyFill="1" applyBorder="1" applyAlignment="1">
      <alignment horizontal="center" vertical="center" wrapText="1"/>
      <protection/>
    </xf>
    <xf numFmtId="49" fontId="24" fillId="24" borderId="19" xfId="67" applyNumberFormat="1" applyFont="1" applyFill="1" applyBorder="1" applyAlignment="1">
      <alignment horizontal="center" vertical="center" wrapText="1"/>
      <protection/>
    </xf>
    <xf numFmtId="49" fontId="22" fillId="24" borderId="16" xfId="0" applyNumberFormat="1" applyFont="1" applyFill="1" applyBorder="1" applyAlignment="1">
      <alignment horizontal="right" vertical="center" wrapText="1"/>
    </xf>
    <xf numFmtId="49" fontId="24" fillId="24" borderId="17" xfId="67" applyNumberFormat="1" applyFont="1" applyFill="1" applyBorder="1" applyAlignment="1">
      <alignment horizontal="center" vertical="center" wrapText="1"/>
      <protection/>
    </xf>
    <xf numFmtId="49" fontId="22" fillId="24" borderId="19" xfId="0" applyNumberFormat="1" applyFont="1" applyFill="1" applyBorder="1" applyAlignment="1">
      <alignment horizontal="center" vertical="center" wrapText="1"/>
    </xf>
    <xf numFmtId="49" fontId="23" fillId="24" borderId="16" xfId="0" applyNumberFormat="1" applyFont="1" applyFill="1" applyBorder="1" applyAlignment="1">
      <alignment horizontal="right" vertical="center" wrapText="1"/>
    </xf>
    <xf numFmtId="49" fontId="23" fillId="24" borderId="10" xfId="0" applyNumberFormat="1" applyFont="1" applyFill="1" applyBorder="1" applyAlignment="1">
      <alignment vertical="center" wrapText="1"/>
    </xf>
    <xf numFmtId="49" fontId="23" fillId="24" borderId="19" xfId="0" applyNumberFormat="1" applyFont="1" applyFill="1" applyBorder="1" applyAlignment="1">
      <alignment horizontal="center" vertical="center" wrapText="1"/>
    </xf>
    <xf numFmtId="49" fontId="23" fillId="24" borderId="17" xfId="0" applyNumberFormat="1" applyFont="1" applyFill="1" applyBorder="1" applyAlignment="1">
      <alignment horizontal="left" vertical="center" wrapText="1"/>
    </xf>
    <xf numFmtId="49" fontId="23" fillId="24" borderId="17" xfId="0" applyNumberFormat="1" applyFont="1" applyFill="1" applyBorder="1" applyAlignment="1">
      <alignment horizontal="center" vertical="center" wrapText="1"/>
    </xf>
    <xf numFmtId="49" fontId="22" fillId="25" borderId="11" xfId="0" applyNumberFormat="1" applyFont="1" applyFill="1" applyBorder="1" applyAlignment="1">
      <alignment horizontal="center" vertical="center" wrapText="1"/>
    </xf>
    <xf numFmtId="49" fontId="23" fillId="25" borderId="20" xfId="0" applyNumberFormat="1" applyFont="1" applyFill="1" applyBorder="1" applyAlignment="1">
      <alignment horizontal="center" vertical="center" wrapText="1"/>
    </xf>
    <xf numFmtId="49" fontId="23" fillId="25" borderId="21" xfId="0" applyNumberFormat="1" applyFont="1" applyFill="1" applyBorder="1" applyAlignment="1">
      <alignment horizontal="center" vertical="center" wrapText="1"/>
    </xf>
    <xf numFmtId="49" fontId="23" fillId="25" borderId="14" xfId="0" applyNumberFormat="1" applyFont="1" applyFill="1" applyBorder="1" applyAlignment="1">
      <alignment horizontal="right" vertical="center" wrapText="1"/>
    </xf>
    <xf numFmtId="49" fontId="23" fillId="25" borderId="15" xfId="0" applyNumberFormat="1" applyFont="1" applyFill="1" applyBorder="1" applyAlignment="1">
      <alignment horizontal="left" vertical="center" wrapText="1"/>
    </xf>
    <xf numFmtId="49" fontId="23" fillId="25" borderId="22" xfId="0" applyNumberFormat="1" applyFont="1" applyFill="1" applyBorder="1" applyAlignment="1">
      <alignment horizontal="center" vertical="center" wrapText="1"/>
    </xf>
    <xf numFmtId="49" fontId="22" fillId="24" borderId="19" xfId="0" applyNumberFormat="1" applyFont="1" applyFill="1" applyBorder="1" applyAlignment="1">
      <alignment horizontal="right" vertical="center" wrapText="1"/>
    </xf>
    <xf numFmtId="49" fontId="22" fillId="24" borderId="17" xfId="0" applyNumberFormat="1" applyFont="1" applyFill="1" applyBorder="1" applyAlignment="1">
      <alignment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right" vertical="center" wrapText="1"/>
    </xf>
    <xf numFmtId="49" fontId="22" fillId="25" borderId="15" xfId="0" applyNumberFormat="1" applyFont="1" applyFill="1" applyBorder="1" applyAlignment="1">
      <alignment horizontal="left" vertical="center" wrapText="1"/>
    </xf>
    <xf numFmtId="49" fontId="22" fillId="24" borderId="17" xfId="0" applyNumberFormat="1" applyFont="1" applyFill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left" vertical="center" wrapText="1"/>
    </xf>
    <xf numFmtId="0" fontId="22" fillId="24" borderId="19" xfId="0" applyFont="1" applyFill="1" applyBorder="1" applyAlignment="1">
      <alignment horizontal="right" vertical="center" wrapText="1"/>
    </xf>
    <xf numFmtId="0" fontId="22" fillId="24" borderId="17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left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right" vertical="center" wrapText="1"/>
    </xf>
    <xf numFmtId="49" fontId="23" fillId="25" borderId="17" xfId="0" applyNumberFormat="1" applyFont="1" applyFill="1" applyBorder="1" applyAlignment="1">
      <alignment horizontal="left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49" fontId="22" fillId="24" borderId="23" xfId="0" applyNumberFormat="1" applyFont="1" applyFill="1" applyBorder="1" applyAlignment="1">
      <alignment horizontal="center" vertical="center" wrapText="1"/>
    </xf>
    <xf numFmtId="49" fontId="22" fillId="24" borderId="16" xfId="0" applyNumberFormat="1" applyFont="1" applyFill="1" applyBorder="1" applyAlignment="1">
      <alignment horizontal="center"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right" vertical="center" wrapText="1"/>
    </xf>
    <xf numFmtId="49" fontId="22" fillId="25" borderId="25" xfId="0" applyNumberFormat="1" applyFont="1" applyFill="1" applyBorder="1" applyAlignment="1">
      <alignment horizontal="left" vertical="center" wrapText="1"/>
    </xf>
    <xf numFmtId="49" fontId="26" fillId="24" borderId="17" xfId="59" applyNumberFormat="1" applyFont="1" applyFill="1" applyBorder="1" applyAlignment="1">
      <alignment horizontal="center" vertical="center" wrapText="1"/>
      <protection/>
    </xf>
    <xf numFmtId="0" fontId="23" fillId="25" borderId="26" xfId="0" applyFont="1" applyFill="1" applyBorder="1" applyAlignment="1">
      <alignment horizontal="center" vertical="center" wrapText="1"/>
    </xf>
    <xf numFmtId="0" fontId="23" fillId="25" borderId="16" xfId="0" applyFont="1" applyFill="1" applyBorder="1" applyAlignment="1">
      <alignment horizontal="right" vertical="center" wrapText="1"/>
    </xf>
    <xf numFmtId="49" fontId="23" fillId="25" borderId="10" xfId="0" applyNumberFormat="1" applyFont="1" applyFill="1" applyBorder="1" applyAlignment="1">
      <alignment horizontal="left" vertical="center" wrapText="1"/>
    </xf>
    <xf numFmtId="49" fontId="23" fillId="25" borderId="27" xfId="0" applyNumberFormat="1" applyFont="1" applyFill="1" applyBorder="1" applyAlignment="1">
      <alignment horizontal="center" vertical="center" wrapText="1"/>
    </xf>
    <xf numFmtId="49" fontId="22" fillId="24" borderId="21" xfId="0" applyNumberFormat="1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2" fillId="25" borderId="19" xfId="0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left" vertical="center" wrapText="1"/>
    </xf>
    <xf numFmtId="49" fontId="22" fillId="24" borderId="22" xfId="0" applyNumberFormat="1" applyFont="1" applyFill="1" applyBorder="1" applyAlignment="1">
      <alignment horizontal="center" vertical="center" wrapText="1"/>
    </xf>
    <xf numFmtId="49" fontId="22" fillId="24" borderId="28" xfId="0" applyNumberFormat="1" applyFont="1" applyFill="1" applyBorder="1" applyAlignment="1">
      <alignment horizontal="center" vertical="center" wrapText="1"/>
    </xf>
    <xf numFmtId="0" fontId="22" fillId="24" borderId="28" xfId="0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right" vertical="center" wrapText="1"/>
    </xf>
    <xf numFmtId="49" fontId="23" fillId="25" borderId="29" xfId="0" applyNumberFormat="1" applyFont="1" applyFill="1" applyBorder="1" applyAlignment="1">
      <alignment horizontal="center" vertical="center" wrapText="1"/>
    </xf>
    <xf numFmtId="49" fontId="23" fillId="25" borderId="19" xfId="0" applyNumberFormat="1" applyFont="1" applyFill="1" applyBorder="1" applyAlignment="1">
      <alignment horizontal="right" vertical="center" wrapText="1"/>
    </xf>
    <xf numFmtId="49" fontId="23" fillId="25" borderId="30" xfId="0" applyNumberFormat="1" applyFont="1" applyFill="1" applyBorder="1" applyAlignment="1">
      <alignment horizontal="center" vertical="center" wrapText="1"/>
    </xf>
    <xf numFmtId="49" fontId="22" fillId="25" borderId="19" xfId="0" applyNumberFormat="1" applyFont="1" applyFill="1" applyBorder="1" applyAlignment="1">
      <alignment horizontal="right" vertical="center" wrapText="1"/>
    </xf>
    <xf numFmtId="49" fontId="22" fillId="25" borderId="31" xfId="0" applyNumberFormat="1" applyFont="1" applyFill="1" applyBorder="1" applyAlignment="1">
      <alignment horizontal="center" vertical="center" wrapText="1"/>
    </xf>
    <xf numFmtId="49" fontId="26" fillId="24" borderId="0" xfId="59" applyNumberFormat="1" applyFont="1" applyFill="1" applyAlignment="1">
      <alignment horizontal="center" vertical="center" wrapText="1"/>
      <protection/>
    </xf>
    <xf numFmtId="49" fontId="26" fillId="25" borderId="11" xfId="0" applyNumberFormat="1" applyFont="1" applyFill="1" applyBorder="1" applyAlignment="1">
      <alignment horizontal="center" vertical="center" wrapText="1"/>
    </xf>
    <xf numFmtId="49" fontId="26" fillId="25" borderId="19" xfId="0" applyNumberFormat="1" applyFont="1" applyFill="1" applyBorder="1" applyAlignment="1">
      <alignment horizontal="center" vertical="center" wrapText="1"/>
    </xf>
    <xf numFmtId="0" fontId="26" fillId="25" borderId="19" xfId="0" applyFont="1" applyFill="1" applyBorder="1" applyAlignment="1">
      <alignment horizontal="center" vertical="center" wrapText="1"/>
    </xf>
    <xf numFmtId="0" fontId="26" fillId="25" borderId="17" xfId="0" applyFont="1" applyFill="1" applyBorder="1" applyAlignment="1">
      <alignment horizontal="center" vertical="center" wrapText="1"/>
    </xf>
    <xf numFmtId="49" fontId="26" fillId="25" borderId="17" xfId="0" applyNumberFormat="1" applyFont="1" applyFill="1" applyBorder="1" applyAlignment="1">
      <alignment horizontal="center" vertical="center" wrapText="1"/>
    </xf>
    <xf numFmtId="0" fontId="23" fillId="25" borderId="24" xfId="0" applyFont="1" applyFill="1" applyBorder="1" applyAlignment="1">
      <alignment horizontal="center" vertical="center" wrapText="1"/>
    </xf>
    <xf numFmtId="0" fontId="23" fillId="25" borderId="25" xfId="0" applyFont="1" applyFill="1" applyBorder="1" applyAlignment="1">
      <alignment horizontal="center" vertical="center" wrapText="1"/>
    </xf>
    <xf numFmtId="49" fontId="24" fillId="24" borderId="11" xfId="0" applyNumberFormat="1" applyFont="1" applyFill="1" applyBorder="1" applyAlignment="1">
      <alignment horizontal="center" vertical="center" wrapText="1"/>
    </xf>
    <xf numFmtId="49" fontId="23" fillId="25" borderId="11" xfId="58" applyNumberFormat="1" applyFont="1" applyFill="1" applyBorder="1" applyAlignment="1">
      <alignment horizontal="center" vertical="center" wrapText="1"/>
      <protection/>
    </xf>
    <xf numFmtId="49" fontId="22" fillId="24" borderId="11" xfId="58" applyNumberFormat="1" applyFont="1" applyFill="1" applyBorder="1" applyAlignment="1">
      <alignment horizontal="center" vertical="center" wrapText="1"/>
      <protection/>
    </xf>
    <xf numFmtId="49" fontId="24" fillId="25" borderId="11" xfId="0" applyNumberFormat="1" applyFont="1" applyFill="1" applyBorder="1" applyAlignment="1">
      <alignment horizontal="center" vertical="center" wrapText="1"/>
    </xf>
    <xf numFmtId="49" fontId="22" fillId="25" borderId="14" xfId="0" applyNumberFormat="1" applyFont="1" applyFill="1" applyBorder="1" applyAlignment="1">
      <alignment horizontal="right" vertical="center" wrapText="1"/>
    </xf>
    <xf numFmtId="0" fontId="23" fillId="25" borderId="19" xfId="0" applyFont="1" applyFill="1" applyBorder="1" applyAlignment="1">
      <alignment horizontal="center" vertical="center" wrapText="1"/>
    </xf>
    <xf numFmtId="0" fontId="23" fillId="25" borderId="17" xfId="0" applyFont="1" applyFill="1" applyBorder="1" applyAlignment="1">
      <alignment horizontal="center" vertical="center" wrapText="1"/>
    </xf>
    <xf numFmtId="49" fontId="22" fillId="25" borderId="16" xfId="0" applyNumberFormat="1" applyFont="1" applyFill="1" applyBorder="1" applyAlignment="1">
      <alignment horizontal="right" vertical="center" wrapText="1"/>
    </xf>
    <xf numFmtId="49" fontId="22" fillId="25" borderId="10" xfId="0" applyNumberFormat="1" applyFont="1" applyFill="1" applyBorder="1" applyAlignment="1">
      <alignment horizontal="left" vertical="center" wrapText="1"/>
    </xf>
    <xf numFmtId="49" fontId="23" fillId="24" borderId="14" xfId="0" applyNumberFormat="1" applyFont="1" applyFill="1" applyBorder="1" applyAlignment="1">
      <alignment horizontal="right" vertical="center" wrapText="1"/>
    </xf>
    <xf numFmtId="49" fontId="23" fillId="24" borderId="15" xfId="0" applyNumberFormat="1" applyFont="1" applyFill="1" applyBorder="1" applyAlignment="1">
      <alignment vertical="center" wrapText="1"/>
    </xf>
    <xf numFmtId="49" fontId="22" fillId="24" borderId="14" xfId="0" applyNumberFormat="1" applyFont="1" applyFill="1" applyBorder="1" applyAlignment="1">
      <alignment horizontal="right" vertical="center" wrapText="1"/>
    </xf>
    <xf numFmtId="49" fontId="22" fillId="24" borderId="15" xfId="0" applyNumberFormat="1" applyFont="1" applyFill="1" applyBorder="1" applyAlignment="1">
      <alignment vertical="center" wrapText="1"/>
    </xf>
    <xf numFmtId="49" fontId="23" fillId="24" borderId="13" xfId="0" applyNumberFormat="1" applyFont="1" applyFill="1" applyBorder="1" applyAlignment="1">
      <alignment horizontal="center" vertical="center" wrapText="1"/>
    </xf>
    <xf numFmtId="49" fontId="22" fillId="24" borderId="17" xfId="0" applyNumberFormat="1" applyFont="1" applyFill="1" applyBorder="1" applyAlignment="1">
      <alignment horizontal="left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0" fontId="23" fillId="25" borderId="21" xfId="0" applyFont="1" applyFill="1" applyBorder="1" applyAlignment="1">
      <alignment horizontal="center" vertical="center" wrapText="1"/>
    </xf>
    <xf numFmtId="49" fontId="23" fillId="25" borderId="28" xfId="0" applyNumberFormat="1" applyFont="1" applyFill="1" applyBorder="1" applyAlignment="1">
      <alignment horizontal="center" vertical="center" wrapText="1"/>
    </xf>
    <xf numFmtId="49" fontId="23" fillId="24" borderId="22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right" vertical="center" wrapText="1"/>
    </xf>
    <xf numFmtId="0" fontId="24" fillId="24" borderId="16" xfId="0" applyFont="1" applyFill="1" applyBorder="1" applyAlignment="1">
      <alignment horizontal="right" vertical="center" wrapText="1"/>
    </xf>
    <xf numFmtId="49" fontId="22" fillId="0" borderId="11" xfId="67" applyNumberFormat="1" applyFont="1" applyFill="1" applyBorder="1" applyAlignment="1">
      <alignment horizontal="center" vertical="center" wrapText="1"/>
      <protection/>
    </xf>
    <xf numFmtId="0" fontId="22" fillId="0" borderId="14" xfId="0" applyFont="1" applyFill="1" applyBorder="1" applyAlignment="1">
      <alignment horizontal="right" vertical="center" wrapText="1"/>
    </xf>
    <xf numFmtId="49" fontId="22" fillId="0" borderId="15" xfId="0" applyNumberFormat="1" applyFont="1" applyFill="1" applyBorder="1" applyAlignment="1">
      <alignment horizontal="left" vertical="center" wrapText="1"/>
    </xf>
    <xf numFmtId="49" fontId="22" fillId="0" borderId="17" xfId="0" applyNumberFormat="1" applyFont="1" applyFill="1" applyBorder="1" applyAlignment="1">
      <alignment horizontal="left" vertical="center" wrapText="1"/>
    </xf>
    <xf numFmtId="49" fontId="23" fillId="0" borderId="11" xfId="67" applyNumberFormat="1" applyFont="1" applyFill="1" applyBorder="1" applyAlignment="1">
      <alignment horizontal="center" vertical="center" wrapText="1"/>
      <protection/>
    </xf>
    <xf numFmtId="49" fontId="23" fillId="0" borderId="11" xfId="0" applyNumberFormat="1" applyFont="1" applyFill="1" applyBorder="1" applyAlignment="1">
      <alignment horizontal="center" vertical="center" wrapText="1"/>
    </xf>
    <xf numFmtId="49" fontId="22" fillId="0" borderId="11" xfId="58" applyNumberFormat="1" applyFont="1" applyFill="1" applyBorder="1" applyAlignment="1">
      <alignment horizontal="center" vertical="center" wrapText="1"/>
      <protection/>
    </xf>
    <xf numFmtId="49" fontId="26" fillId="24" borderId="11" xfId="59" applyNumberFormat="1" applyFont="1" applyFill="1" applyBorder="1" applyAlignment="1">
      <alignment horizontal="center" vertical="center" wrapText="1"/>
      <protection/>
    </xf>
    <xf numFmtId="49" fontId="22" fillId="25" borderId="14" xfId="0" applyNumberFormat="1" applyFont="1" applyFill="1" applyBorder="1" applyAlignment="1">
      <alignment horizontal="center" vertical="center" wrapText="1"/>
    </xf>
    <xf numFmtId="49" fontId="22" fillId="25" borderId="15" xfId="0" applyNumberFormat="1" applyFont="1" applyFill="1" applyBorder="1" applyAlignment="1">
      <alignment horizontal="center" vertical="center" wrapText="1"/>
    </xf>
    <xf numFmtId="49" fontId="26" fillId="24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0" fontId="28" fillId="26" borderId="0" xfId="67" applyFont="1" applyFill="1" applyAlignment="1">
      <alignment vertical="center"/>
      <protection/>
    </xf>
    <xf numFmtId="0" fontId="28" fillId="26" borderId="0" xfId="67" applyFont="1" applyFill="1" applyAlignment="1">
      <alignment vertical="center" wrapText="1"/>
      <protection/>
    </xf>
    <xf numFmtId="49" fontId="22" fillId="23" borderId="11" xfId="67" applyNumberFormat="1" applyFont="1" applyFill="1" applyBorder="1" applyAlignment="1">
      <alignment horizontal="center" vertical="center" wrapText="1"/>
      <protection/>
    </xf>
    <xf numFmtId="49" fontId="24" fillId="23" borderId="11" xfId="67" applyNumberFormat="1" applyFont="1" applyFill="1" applyBorder="1" applyAlignment="1">
      <alignment horizontal="center" vertical="center" wrapText="1"/>
      <protection/>
    </xf>
    <xf numFmtId="49" fontId="24" fillId="23" borderId="19" xfId="67" applyNumberFormat="1" applyFont="1" applyFill="1" applyBorder="1" applyAlignment="1">
      <alignment horizontal="center" vertical="center" wrapText="1"/>
      <protection/>
    </xf>
    <xf numFmtId="49" fontId="24" fillId="23" borderId="17" xfId="59" applyNumberFormat="1" applyFont="1" applyFill="1" applyBorder="1" applyAlignment="1">
      <alignment horizontal="center" vertical="center" wrapText="1"/>
      <protection/>
    </xf>
    <xf numFmtId="49" fontId="22" fillId="23" borderId="11" xfId="0" applyNumberFormat="1" applyFont="1" applyFill="1" applyBorder="1" applyAlignment="1">
      <alignment horizontal="center" vertical="center" wrapText="1"/>
    </xf>
    <xf numFmtId="49" fontId="22" fillId="23" borderId="32" xfId="0" applyNumberFormat="1" applyFont="1" applyFill="1" applyBorder="1" applyAlignment="1">
      <alignment horizontal="center" vertical="center" wrapText="1"/>
    </xf>
    <xf numFmtId="0" fontId="22" fillId="23" borderId="32" xfId="0" applyFont="1" applyFill="1" applyBorder="1" applyAlignment="1">
      <alignment horizontal="center" vertical="center" wrapText="1"/>
    </xf>
    <xf numFmtId="49" fontId="22" fillId="23" borderId="20" xfId="0" applyNumberFormat="1" applyFont="1" applyFill="1" applyBorder="1" applyAlignment="1">
      <alignment horizontal="center" vertical="center" wrapText="1"/>
    </xf>
    <xf numFmtId="49" fontId="22" fillId="23" borderId="11" xfId="58" applyNumberFormat="1" applyFont="1" applyFill="1" applyBorder="1" applyAlignment="1">
      <alignment horizontal="center" vertical="center" wrapText="1"/>
      <protection/>
    </xf>
    <xf numFmtId="49" fontId="26" fillId="23" borderId="11" xfId="59" applyNumberFormat="1" applyFont="1" applyFill="1" applyBorder="1" applyAlignment="1">
      <alignment horizontal="center" vertical="center" wrapText="1"/>
      <protection/>
    </xf>
    <xf numFmtId="49" fontId="23" fillId="23" borderId="11" xfId="0" applyNumberFormat="1" applyFont="1" applyFill="1" applyBorder="1" applyAlignment="1">
      <alignment horizontal="center" vertical="center" wrapText="1"/>
    </xf>
    <xf numFmtId="49" fontId="22" fillId="23" borderId="0" xfId="0" applyNumberFormat="1" applyFont="1" applyFill="1" applyBorder="1" applyAlignment="1">
      <alignment horizontal="center" vertical="center" wrapText="1"/>
    </xf>
    <xf numFmtId="49" fontId="26" fillId="27" borderId="11" xfId="0" applyNumberFormat="1" applyFont="1" applyFill="1" applyBorder="1" applyAlignment="1">
      <alignment horizontal="center" vertical="center" wrapText="1"/>
    </xf>
    <xf numFmtId="49" fontId="26" fillId="23" borderId="0" xfId="59" applyNumberFormat="1" applyFont="1" applyFill="1" applyAlignment="1">
      <alignment horizontal="center" vertical="center" wrapText="1"/>
      <protection/>
    </xf>
    <xf numFmtId="49" fontId="24" fillId="23" borderId="11" xfId="0" applyNumberFormat="1" applyFont="1" applyFill="1" applyBorder="1" applyAlignment="1">
      <alignment horizontal="center" vertical="center" wrapText="1"/>
    </xf>
    <xf numFmtId="49" fontId="23" fillId="23" borderId="11" xfId="67" applyNumberFormat="1" applyFont="1" applyFill="1" applyBorder="1" applyAlignment="1">
      <alignment horizontal="center" vertical="center" wrapText="1"/>
      <protection/>
    </xf>
    <xf numFmtId="49" fontId="26" fillId="23" borderId="11" xfId="0" applyNumberFormat="1" applyFont="1" applyFill="1" applyBorder="1" applyAlignment="1">
      <alignment horizontal="center" vertical="center" wrapText="1"/>
    </xf>
    <xf numFmtId="49" fontId="23" fillId="23" borderId="13" xfId="67" applyNumberFormat="1" applyFont="1" applyFill="1" applyBorder="1" applyAlignment="1">
      <alignment horizontal="center" vertical="center" wrapText="1"/>
      <protection/>
    </xf>
    <xf numFmtId="49" fontId="26" fillId="23" borderId="13" xfId="0" applyNumberFormat="1" applyFont="1" applyFill="1" applyBorder="1" applyAlignment="1">
      <alignment horizontal="center" vertical="center" wrapText="1"/>
    </xf>
    <xf numFmtId="49" fontId="23" fillId="23" borderId="13" xfId="0" applyNumberFormat="1" applyFont="1" applyFill="1" applyBorder="1" applyAlignment="1">
      <alignment horizontal="center" vertical="center" wrapText="1"/>
    </xf>
    <xf numFmtId="49" fontId="24" fillId="23" borderId="17" xfId="67" applyNumberFormat="1" applyFont="1" applyFill="1" applyBorder="1" applyAlignment="1">
      <alignment horizontal="center" vertical="center" wrapText="1"/>
      <protection/>
    </xf>
    <xf numFmtId="49" fontId="22" fillId="23" borderId="19" xfId="0" applyNumberFormat="1" applyFont="1" applyFill="1" applyBorder="1" applyAlignment="1">
      <alignment horizontal="center" vertical="center" wrapText="1"/>
    </xf>
    <xf numFmtId="49" fontId="22" fillId="24" borderId="33" xfId="0" applyNumberFormat="1" applyFont="1" applyFill="1" applyBorder="1" applyAlignment="1">
      <alignment horizontal="center" vertical="center" wrapText="1"/>
    </xf>
    <xf numFmtId="0" fontId="22" fillId="23" borderId="11" xfId="0" applyFont="1" applyFill="1" applyBorder="1" applyAlignment="1">
      <alignment horizontal="center" vertical="center" wrapText="1"/>
    </xf>
    <xf numFmtId="49" fontId="22" fillId="23" borderId="17" xfId="0" applyNumberFormat="1" applyFont="1" applyFill="1" applyBorder="1" applyAlignment="1">
      <alignment horizontal="center" vertical="center" wrapText="1"/>
    </xf>
    <xf numFmtId="49" fontId="22" fillId="27" borderId="19" xfId="0" applyNumberFormat="1" applyFont="1" applyFill="1" applyBorder="1" applyAlignment="1">
      <alignment horizontal="right" vertical="center" wrapText="1"/>
    </xf>
    <xf numFmtId="49" fontId="22" fillId="27" borderId="17" xfId="0" applyNumberFormat="1" applyFont="1" applyFill="1" applyBorder="1" applyAlignment="1">
      <alignment horizontal="right" vertical="center" wrapText="1"/>
    </xf>
    <xf numFmtId="49" fontId="22" fillId="27" borderId="16" xfId="0" applyNumberFormat="1" applyFont="1" applyFill="1" applyBorder="1" applyAlignment="1">
      <alignment horizontal="right" vertical="center" wrapText="1"/>
    </xf>
    <xf numFmtId="49" fontId="22" fillId="27" borderId="10" xfId="0" applyNumberFormat="1" applyFont="1" applyFill="1" applyBorder="1" applyAlignment="1">
      <alignment horizontal="right" vertical="center" wrapText="1"/>
    </xf>
    <xf numFmtId="49" fontId="22" fillId="27" borderId="19" xfId="0" applyNumberFormat="1" applyFont="1" applyFill="1" applyBorder="1" applyAlignment="1">
      <alignment horizontal="center" vertical="center" wrapText="1"/>
    </xf>
    <xf numFmtId="49" fontId="22" fillId="27" borderId="17" xfId="0" applyNumberFormat="1" applyFont="1" applyFill="1" applyBorder="1" applyAlignment="1">
      <alignment horizontal="center" vertical="center" wrapText="1"/>
    </xf>
    <xf numFmtId="0" fontId="23" fillId="27" borderId="19" xfId="0" applyFont="1" applyFill="1" applyBorder="1" applyAlignment="1">
      <alignment horizontal="center" vertical="center" wrapText="1"/>
    </xf>
    <xf numFmtId="49" fontId="24" fillId="27" borderId="19" xfId="0" applyNumberFormat="1" applyFont="1" applyFill="1" applyBorder="1" applyAlignment="1">
      <alignment horizontal="right" vertical="center" wrapText="1"/>
    </xf>
    <xf numFmtId="0" fontId="24" fillId="26" borderId="0" xfId="59" applyFont="1" applyFill="1" applyAlignment="1">
      <alignment vertical="center" wrapText="1"/>
      <protection/>
    </xf>
    <xf numFmtId="49" fontId="22" fillId="0" borderId="19" xfId="0" applyNumberFormat="1" applyFont="1" applyBorder="1" applyAlignment="1">
      <alignment horizontal="center" vertical="center" wrapText="1"/>
    </xf>
    <xf numFmtId="49" fontId="24" fillId="27" borderId="17" xfId="0" applyNumberFormat="1" applyFont="1" applyFill="1" applyBorder="1" applyAlignment="1">
      <alignment horizontal="left" vertical="center" wrapText="1"/>
    </xf>
    <xf numFmtId="49" fontId="22" fillId="24" borderId="0" xfId="67" applyNumberFormat="1" applyFont="1" applyFill="1" applyBorder="1" applyAlignment="1">
      <alignment horizontal="center" vertical="center" wrapText="1"/>
      <protection/>
    </xf>
    <xf numFmtId="49" fontId="22" fillId="24" borderId="14" xfId="0" applyNumberFormat="1" applyFont="1" applyFill="1" applyBorder="1" applyAlignment="1">
      <alignment horizontal="center" vertical="center" wrapText="1"/>
    </xf>
    <xf numFmtId="49" fontId="22" fillId="23" borderId="14" xfId="0" applyNumberFormat="1" applyFont="1" applyFill="1" applyBorder="1" applyAlignment="1">
      <alignment horizontal="right" vertical="center" wrapText="1"/>
    </xf>
    <xf numFmtId="49" fontId="22" fillId="23" borderId="15" xfId="0" applyNumberFormat="1" applyFont="1" applyFill="1" applyBorder="1" applyAlignment="1">
      <alignment horizontal="left" vertical="center" wrapText="1"/>
    </xf>
    <xf numFmtId="49" fontId="22" fillId="27" borderId="17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0" fontId="31" fillId="0" borderId="0" xfId="57" applyFont="1">
      <alignment/>
      <protection/>
    </xf>
    <xf numFmtId="181" fontId="36" fillId="0" borderId="0" xfId="57" applyNumberFormat="1" applyFont="1">
      <alignment/>
      <protection/>
    </xf>
    <xf numFmtId="0" fontId="42" fillId="0" borderId="0" xfId="57" applyFont="1">
      <alignment/>
      <protection/>
    </xf>
    <xf numFmtId="181" fontId="36" fillId="0" borderId="0" xfId="57" applyNumberFormat="1" applyFont="1" applyAlignment="1">
      <alignment horizontal="center"/>
      <protection/>
    </xf>
    <xf numFmtId="0" fontId="40" fillId="0" borderId="13" xfId="57" applyFont="1" applyBorder="1" applyAlignment="1">
      <alignment horizontal="center" vertical="center" wrapText="1"/>
      <protection/>
    </xf>
    <xf numFmtId="0" fontId="37" fillId="0" borderId="13" xfId="57" applyFont="1" applyBorder="1" applyAlignment="1">
      <alignment horizontal="center" vertical="center"/>
      <protection/>
    </xf>
    <xf numFmtId="181" fontId="40" fillId="0" borderId="11" xfId="57" applyNumberFormat="1" applyFont="1" applyBorder="1" applyAlignment="1">
      <alignment horizontal="center" vertical="center" wrapText="1"/>
      <protection/>
    </xf>
    <xf numFmtId="0" fontId="43" fillId="0" borderId="0" xfId="57" applyFont="1" applyAlignment="1">
      <alignment vertical="center"/>
      <protection/>
    </xf>
    <xf numFmtId="4" fontId="44" fillId="24" borderId="11" xfId="0" applyNumberFormat="1" applyFont="1" applyFill="1" applyBorder="1" applyAlignment="1">
      <alignment horizontal="right" vertical="center" wrapText="1"/>
    </xf>
    <xf numFmtId="0" fontId="44" fillId="24" borderId="11" xfId="0" applyFont="1" applyFill="1" applyBorder="1" applyAlignment="1">
      <alignment horizontal="center" vertical="center" wrapText="1"/>
    </xf>
    <xf numFmtId="0" fontId="44" fillId="24" borderId="11" xfId="0" applyFont="1" applyFill="1" applyBorder="1" applyAlignment="1">
      <alignment horizontal="left" vertical="center" wrapText="1"/>
    </xf>
    <xf numFmtId="0" fontId="38" fillId="24" borderId="11" xfId="0" applyFont="1" applyFill="1" applyBorder="1" applyAlignment="1">
      <alignment horizontal="center" vertical="center" wrapText="1"/>
    </xf>
    <xf numFmtId="0" fontId="38" fillId="24" borderId="11" xfId="0" applyFont="1" applyFill="1" applyBorder="1" applyAlignment="1">
      <alignment horizontal="left" vertical="center" wrapText="1"/>
    </xf>
    <xf numFmtId="4" fontId="38" fillId="24" borderId="11" xfId="0" applyNumberFormat="1" applyFont="1" applyFill="1" applyBorder="1" applyAlignment="1">
      <alignment horizontal="righ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4" fontId="44" fillId="0" borderId="11" xfId="0" applyNumberFormat="1" applyFont="1" applyFill="1" applyBorder="1" applyAlignment="1">
      <alignment horizontal="right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wrapText="1"/>
    </xf>
    <xf numFmtId="0" fontId="38" fillId="0" borderId="11" xfId="0" applyFont="1" applyBorder="1" applyAlignment="1">
      <alignment horizontal="center" wrapText="1"/>
    </xf>
    <xf numFmtId="0" fontId="38" fillId="0" borderId="11" xfId="0" applyFont="1" applyBorder="1" applyAlignment="1">
      <alignment wrapText="1"/>
    </xf>
    <xf numFmtId="0" fontId="36" fillId="0" borderId="0" xfId="57" applyFont="1" applyAlignment="1">
      <alignment vertical="center" wrapText="1"/>
      <protection/>
    </xf>
    <xf numFmtId="4" fontId="38" fillId="0" borderId="11" xfId="0" applyNumberFormat="1" applyFont="1" applyFill="1" applyBorder="1" applyAlignment="1">
      <alignment horizontal="right"/>
    </xf>
    <xf numFmtId="0" fontId="40" fillId="24" borderId="11" xfId="0" applyFont="1" applyFill="1" applyBorder="1" applyAlignment="1">
      <alignment vertical="center"/>
    </xf>
    <xf numFmtId="0" fontId="40" fillId="24" borderId="11" xfId="0" applyFont="1" applyFill="1" applyBorder="1" applyAlignment="1">
      <alignment vertical="center" wrapText="1"/>
    </xf>
    <xf numFmtId="0" fontId="40" fillId="24" borderId="11" xfId="0" applyFont="1" applyFill="1" applyBorder="1" applyAlignment="1">
      <alignment vertical="top" wrapText="1"/>
    </xf>
    <xf numFmtId="4" fontId="38" fillId="0" borderId="11" xfId="0" applyNumberFormat="1" applyFont="1" applyBorder="1" applyAlignment="1">
      <alignment horizontal="right"/>
    </xf>
    <xf numFmtId="49" fontId="44" fillId="24" borderId="11" xfId="0" applyNumberFormat="1" applyFont="1" applyFill="1" applyBorder="1" applyAlignment="1">
      <alignment horizontal="center"/>
    </xf>
    <xf numFmtId="0" fontId="44" fillId="24" borderId="11" xfId="0" applyFont="1" applyFill="1" applyBorder="1" applyAlignment="1">
      <alignment vertical="top" wrapText="1"/>
    </xf>
    <xf numFmtId="49" fontId="38" fillId="24" borderId="11" xfId="0" applyNumberFormat="1" applyFont="1" applyFill="1" applyBorder="1" applyAlignment="1">
      <alignment horizontal="center" vertical="center"/>
    </xf>
    <xf numFmtId="0" fontId="38" fillId="24" borderId="11" xfId="0" applyFont="1" applyFill="1" applyBorder="1" applyAlignment="1">
      <alignment vertical="center" wrapText="1"/>
    </xf>
    <xf numFmtId="49" fontId="38" fillId="24" borderId="11" xfId="0" applyNumberFormat="1" applyFont="1" applyFill="1" applyBorder="1" applyAlignment="1">
      <alignment vertical="center"/>
    </xf>
    <xf numFmtId="0" fontId="38" fillId="24" borderId="11" xfId="0" applyFont="1" applyFill="1" applyBorder="1" applyAlignment="1">
      <alignment vertical="top" wrapText="1"/>
    </xf>
    <xf numFmtId="0" fontId="38" fillId="24" borderId="11" xfId="0" applyNumberFormat="1" applyFont="1" applyFill="1" applyBorder="1" applyAlignment="1">
      <alignment horizontal="left" vertical="center" wrapText="1"/>
    </xf>
    <xf numFmtId="49" fontId="44" fillId="24" borderId="11" xfId="0" applyNumberFormat="1" applyFont="1" applyFill="1" applyBorder="1" applyAlignment="1">
      <alignment horizontal="center" vertical="center"/>
    </xf>
    <xf numFmtId="0" fontId="44" fillId="24" borderId="11" xfId="0" applyFont="1" applyFill="1" applyBorder="1" applyAlignment="1">
      <alignment vertical="center" wrapText="1"/>
    </xf>
    <xf numFmtId="0" fontId="9" fillId="0" borderId="0" xfId="57" applyFont="1" applyAlignment="1">
      <alignment vertical="center"/>
      <protection/>
    </xf>
    <xf numFmtId="49" fontId="38" fillId="24" borderId="11" xfId="0" applyNumberFormat="1" applyFont="1" applyFill="1" applyBorder="1" applyAlignment="1">
      <alignment horizontal="center"/>
    </xf>
    <xf numFmtId="49" fontId="34" fillId="24" borderId="11" xfId="60" applyNumberFormat="1" applyFont="1" applyFill="1" applyBorder="1" applyAlignment="1">
      <alignment horizontal="center"/>
      <protection/>
    </xf>
    <xf numFmtId="0" fontId="44" fillId="24" borderId="11" xfId="0" applyFont="1" applyFill="1" applyBorder="1" applyAlignment="1">
      <alignment horizontal="left" vertical="center"/>
    </xf>
    <xf numFmtId="4" fontId="44" fillId="24" borderId="11" xfId="0" applyNumberFormat="1" applyFont="1" applyFill="1" applyBorder="1" applyAlignment="1">
      <alignment horizontal="right" vertical="center"/>
    </xf>
    <xf numFmtId="4" fontId="38" fillId="24" borderId="11" xfId="0" applyNumberFormat="1" applyFont="1" applyFill="1" applyBorder="1" applyAlignment="1">
      <alignment horizontal="right" vertical="center"/>
    </xf>
    <xf numFmtId="0" fontId="44" fillId="24" borderId="11" xfId="0" applyFont="1" applyFill="1" applyBorder="1" applyAlignment="1">
      <alignment horizontal="center" vertical="center"/>
    </xf>
    <xf numFmtId="0" fontId="38" fillId="24" borderId="11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justify" vertical="top" wrapText="1"/>
    </xf>
    <xf numFmtId="0" fontId="40" fillId="0" borderId="11" xfId="0" applyFont="1" applyBorder="1" applyAlignment="1">
      <alignment vertical="top" wrapText="1"/>
    </xf>
    <xf numFmtId="0" fontId="45" fillId="0" borderId="0" xfId="57" applyFont="1">
      <alignment/>
      <protection/>
    </xf>
    <xf numFmtId="0" fontId="46" fillId="0" borderId="16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justify" vertical="center" wrapText="1"/>
    </xf>
    <xf numFmtId="4" fontId="44" fillId="0" borderId="11" xfId="0" applyNumberFormat="1" applyFont="1" applyFill="1" applyBorder="1" applyAlignment="1">
      <alignment horizontal="right" vertical="center"/>
    </xf>
    <xf numFmtId="0" fontId="38" fillId="0" borderId="16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/>
    </xf>
    <xf numFmtId="0" fontId="38" fillId="0" borderId="11" xfId="0" applyFont="1" applyFill="1" applyBorder="1" applyAlignment="1">
      <alignment horizontal="justify" vertical="center" wrapText="1"/>
    </xf>
    <xf numFmtId="4" fontId="38" fillId="0" borderId="11" xfId="0" applyNumberFormat="1" applyFont="1" applyFill="1" applyBorder="1" applyAlignment="1">
      <alignment horizontal="right" vertical="center"/>
    </xf>
    <xf numFmtId="0" fontId="24" fillId="0" borderId="0" xfId="57" applyFont="1">
      <alignment/>
      <protection/>
    </xf>
    <xf numFmtId="181" fontId="22" fillId="0" borderId="0" xfId="57" applyNumberFormat="1" applyFont="1">
      <alignment/>
      <protection/>
    </xf>
    <xf numFmtId="0" fontId="38" fillId="24" borderId="0" xfId="0" applyFont="1" applyFill="1" applyAlignment="1">
      <alignment/>
    </xf>
    <xf numFmtId="0" fontId="40" fillId="24" borderId="0" xfId="57" applyFont="1" applyFill="1" applyAlignment="1">
      <alignment horizontal="center"/>
      <protection/>
    </xf>
    <xf numFmtId="0" fontId="36" fillId="24" borderId="0" xfId="57" applyFont="1" applyFill="1" applyAlignment="1">
      <alignment horizontal="center"/>
      <protection/>
    </xf>
    <xf numFmtId="181" fontId="36" fillId="24" borderId="0" xfId="57" applyNumberFormat="1" applyFont="1" applyFill="1">
      <alignment/>
      <protection/>
    </xf>
    <xf numFmtId="4" fontId="38" fillId="24" borderId="11" xfId="0" applyNumberFormat="1" applyFont="1" applyFill="1" applyBorder="1" applyAlignment="1">
      <alignment horizontal="right"/>
    </xf>
    <xf numFmtId="49" fontId="22" fillId="24" borderId="34" xfId="0" applyNumberFormat="1" applyFont="1" applyFill="1" applyBorder="1" applyAlignment="1">
      <alignment horizontal="center" vertical="center" wrapText="1"/>
    </xf>
    <xf numFmtId="0" fontId="22" fillId="24" borderId="35" xfId="0" applyFont="1" applyFill="1" applyBorder="1" applyAlignment="1">
      <alignment horizontal="center" vertical="center" wrapText="1"/>
    </xf>
    <xf numFmtId="49" fontId="22" fillId="24" borderId="36" xfId="0" applyNumberFormat="1" applyFont="1" applyFill="1" applyBorder="1" applyAlignment="1">
      <alignment horizontal="center" vertical="center" wrapText="1"/>
    </xf>
    <xf numFmtId="49" fontId="24" fillId="24" borderId="19" xfId="0" applyNumberFormat="1" applyFont="1" applyFill="1" applyBorder="1" applyAlignment="1">
      <alignment horizontal="center" vertical="center" wrapText="1"/>
    </xf>
    <xf numFmtId="49" fontId="24" fillId="24" borderId="17" xfId="0" applyNumberFormat="1" applyFont="1" applyFill="1" applyBorder="1" applyAlignment="1">
      <alignment horizontal="center" vertical="center" wrapText="1"/>
    </xf>
    <xf numFmtId="186" fontId="30" fillId="0" borderId="0" xfId="0" applyNumberFormat="1" applyFont="1" applyFill="1" applyAlignment="1">
      <alignment vertical="center" wrapText="1"/>
    </xf>
    <xf numFmtId="49" fontId="23" fillId="23" borderId="19" xfId="0" applyNumberFormat="1" applyFont="1" applyFill="1" applyBorder="1" applyAlignment="1">
      <alignment horizontal="center" vertical="center" wrapText="1"/>
    </xf>
    <xf numFmtId="49" fontId="23" fillId="23" borderId="17" xfId="0" applyNumberFormat="1" applyFont="1" applyFill="1" applyBorder="1" applyAlignment="1">
      <alignment horizontal="center" vertical="center" wrapText="1"/>
    </xf>
    <xf numFmtId="0" fontId="23" fillId="23" borderId="19" xfId="0" applyFont="1" applyFill="1" applyBorder="1" applyAlignment="1">
      <alignment horizontal="center" vertical="center" wrapText="1"/>
    </xf>
    <xf numFmtId="0" fontId="23" fillId="23" borderId="17" xfId="0" applyFont="1" applyFill="1" applyBorder="1" applyAlignment="1">
      <alignment horizontal="center" vertical="center" wrapText="1"/>
    </xf>
    <xf numFmtId="0" fontId="23" fillId="23" borderId="19" xfId="0" applyFont="1" applyFill="1" applyBorder="1" applyAlignment="1">
      <alignment horizontal="center" wrapText="1"/>
    </xf>
    <xf numFmtId="0" fontId="23" fillId="23" borderId="17" xfId="0" applyFont="1" applyFill="1" applyBorder="1" applyAlignment="1">
      <alignment vertical="center" wrapText="1"/>
    </xf>
    <xf numFmtId="49" fontId="23" fillId="27" borderId="17" xfId="0" applyNumberFormat="1" applyFont="1" applyFill="1" applyBorder="1" applyAlignment="1">
      <alignment horizontal="left" vertical="center" wrapText="1"/>
    </xf>
    <xf numFmtId="0" fontId="23" fillId="27" borderId="19" xfId="0" applyFont="1" applyFill="1" applyBorder="1" applyAlignment="1">
      <alignment horizontal="right" vertical="center" wrapText="1"/>
    </xf>
    <xf numFmtId="0" fontId="23" fillId="27" borderId="17" xfId="0" applyFont="1" applyFill="1" applyBorder="1" applyAlignment="1">
      <alignment horizontal="left" vertical="center" wrapText="1"/>
    </xf>
    <xf numFmtId="49" fontId="23" fillId="25" borderId="19" xfId="0" applyNumberFormat="1" applyFont="1" applyFill="1" applyBorder="1" applyAlignment="1">
      <alignment vertical="center" wrapText="1"/>
    </xf>
    <xf numFmtId="49" fontId="39" fillId="23" borderId="11" xfId="0" applyNumberFormat="1" applyFont="1" applyFill="1" applyBorder="1" applyAlignment="1">
      <alignment horizontal="center" vertical="center" wrapText="1"/>
    </xf>
    <xf numFmtId="49" fontId="39" fillId="24" borderId="11" xfId="0" applyNumberFormat="1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vertical="center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59" applyFont="1" applyFill="1" applyBorder="1" applyAlignment="1">
      <alignment vertical="center"/>
      <protection/>
    </xf>
    <xf numFmtId="0" fontId="24" fillId="0" borderId="18" xfId="59" applyFont="1" applyFill="1" applyBorder="1" applyAlignment="1">
      <alignment vertical="center" wrapText="1"/>
      <protection/>
    </xf>
    <xf numFmtId="0" fontId="30" fillId="0" borderId="19" xfId="0" applyFont="1" applyBorder="1" applyAlignment="1">
      <alignment/>
    </xf>
    <xf numFmtId="49" fontId="39" fillId="24" borderId="23" xfId="0" applyNumberFormat="1" applyFont="1" applyFill="1" applyBorder="1" applyAlignment="1">
      <alignment horizontal="center" vertical="center" wrapText="1"/>
    </xf>
    <xf numFmtId="49" fontId="22" fillId="27" borderId="17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57" applyFont="1">
      <alignment/>
      <protection/>
    </xf>
    <xf numFmtId="0" fontId="0" fillId="0" borderId="0" xfId="57" applyFont="1" applyAlignment="1">
      <alignment vertical="center"/>
      <protection/>
    </xf>
    <xf numFmtId="0" fontId="40" fillId="0" borderId="0" xfId="0" applyFont="1" applyAlignment="1">
      <alignment wrapText="1"/>
    </xf>
    <xf numFmtId="49" fontId="23" fillId="25" borderId="0" xfId="0" applyNumberFormat="1" applyFont="1" applyFill="1" applyBorder="1" applyAlignment="1">
      <alignment horizontal="center" vertical="center" wrapText="1"/>
    </xf>
    <xf numFmtId="49" fontId="22" fillId="24" borderId="0" xfId="0" applyNumberFormat="1" applyFont="1" applyFill="1" applyBorder="1" applyAlignment="1">
      <alignment horizontal="center" vertical="center" wrapText="1"/>
    </xf>
    <xf numFmtId="49" fontId="22" fillId="24" borderId="37" xfId="0" applyNumberFormat="1" applyFont="1" applyFill="1" applyBorder="1" applyAlignment="1">
      <alignment horizontal="center" vertical="center" wrapText="1"/>
    </xf>
    <xf numFmtId="49" fontId="23" fillId="25" borderId="31" xfId="0" applyNumberFormat="1" applyFont="1" applyFill="1" applyBorder="1" applyAlignment="1">
      <alignment horizontal="center" vertical="center" wrapText="1"/>
    </xf>
    <xf numFmtId="49" fontId="23" fillId="24" borderId="0" xfId="0" applyNumberFormat="1" applyFont="1" applyFill="1" applyBorder="1" applyAlignment="1">
      <alignment horizontal="center" vertical="center" wrapText="1"/>
    </xf>
    <xf numFmtId="0" fontId="38" fillId="24" borderId="11" xfId="60" applyFont="1" applyFill="1" applyBorder="1" applyAlignment="1">
      <alignment/>
      <protection/>
    </xf>
    <xf numFmtId="0" fontId="38" fillId="24" borderId="11" xfId="60" applyFont="1" applyFill="1" applyBorder="1" applyAlignment="1">
      <alignment wrapText="1"/>
      <protection/>
    </xf>
    <xf numFmtId="0" fontId="71" fillId="0" borderId="38" xfId="33" applyNumberFormat="1" applyFont="1" applyFill="1" applyBorder="1" applyAlignment="1">
      <alignment horizontal="left" wrapText="1" readingOrder="1"/>
      <protection/>
    </xf>
    <xf numFmtId="0" fontId="47" fillId="0" borderId="17" xfId="0" applyFont="1" applyBorder="1" applyAlignment="1">
      <alignment horizontal="justify"/>
    </xf>
    <xf numFmtId="0" fontId="36" fillId="0" borderId="11" xfId="0" applyFont="1" applyBorder="1" applyAlignment="1">
      <alignment wrapText="1"/>
    </xf>
    <xf numFmtId="0" fontId="27" fillId="25" borderId="11" xfId="0" applyFont="1" applyFill="1" applyBorder="1" applyAlignment="1">
      <alignment vertical="center" wrapText="1"/>
    </xf>
    <xf numFmtId="0" fontId="27" fillId="25" borderId="11" xfId="0" applyFont="1" applyFill="1" applyBorder="1" applyAlignment="1">
      <alignment horizontal="left" vertical="center" wrapText="1"/>
    </xf>
    <xf numFmtId="2" fontId="27" fillId="24" borderId="19" xfId="67" applyNumberFormat="1" applyFont="1" applyFill="1" applyBorder="1" applyAlignment="1">
      <alignment horizontal="left" vertical="center" wrapText="1"/>
      <protection/>
    </xf>
    <xf numFmtId="2" fontId="36" fillId="24" borderId="19" xfId="67" applyNumberFormat="1" applyFont="1" applyFill="1" applyBorder="1" applyAlignment="1">
      <alignment horizontal="left" vertical="center" wrapText="1"/>
      <protection/>
    </xf>
    <xf numFmtId="0" fontId="36" fillId="24" borderId="11" xfId="0" applyFont="1" applyFill="1" applyBorder="1" applyAlignment="1">
      <alignment vertical="center" wrapText="1"/>
    </xf>
    <xf numFmtId="0" fontId="36" fillId="0" borderId="0" xfId="0" applyFont="1" applyAlignment="1">
      <alignment horizontal="justify"/>
    </xf>
    <xf numFmtId="0" fontId="36" fillId="24" borderId="11" xfId="0" applyFont="1" applyFill="1" applyBorder="1" applyAlignment="1">
      <alignment horizontal="left" vertical="center" wrapText="1"/>
    </xf>
    <xf numFmtId="0" fontId="27" fillId="24" borderId="11" xfId="0" applyFont="1" applyFill="1" applyBorder="1" applyAlignment="1">
      <alignment vertical="center" wrapText="1"/>
    </xf>
    <xf numFmtId="2" fontId="31" fillId="24" borderId="19" xfId="67" applyNumberFormat="1" applyFont="1" applyFill="1" applyBorder="1" applyAlignment="1">
      <alignment horizontal="left" vertical="center" wrapText="1"/>
      <protection/>
    </xf>
    <xf numFmtId="0" fontId="27" fillId="25" borderId="19" xfId="0" applyFont="1" applyFill="1" applyBorder="1" applyAlignment="1">
      <alignment horizontal="left" vertical="center" wrapText="1"/>
    </xf>
    <xf numFmtId="0" fontId="48" fillId="24" borderId="0" xfId="0" applyFont="1" applyFill="1" applyAlignment="1">
      <alignment vertical="center" wrapText="1"/>
    </xf>
    <xf numFmtId="0" fontId="31" fillId="24" borderId="0" xfId="0" applyFont="1" applyFill="1" applyAlignment="1">
      <alignment vertical="center" wrapText="1"/>
    </xf>
    <xf numFmtId="0" fontId="36" fillId="24" borderId="28" xfId="0" applyFont="1" applyFill="1" applyBorder="1" applyAlignment="1">
      <alignment horizontal="left" vertical="center" wrapText="1"/>
    </xf>
    <xf numFmtId="0" fontId="36" fillId="22" borderId="0" xfId="0" applyFont="1" applyFill="1" applyAlignment="1">
      <alignment wrapText="1"/>
    </xf>
    <xf numFmtId="0" fontId="36" fillId="23" borderId="11" xfId="0" applyFont="1" applyFill="1" applyBorder="1" applyAlignment="1">
      <alignment vertical="center" wrapText="1"/>
    </xf>
    <xf numFmtId="0" fontId="36" fillId="0" borderId="17" xfId="0" applyFont="1" applyBorder="1" applyAlignment="1">
      <alignment horizontal="justify"/>
    </xf>
    <xf numFmtId="0" fontId="27" fillId="24" borderId="23" xfId="0" applyFont="1" applyFill="1" applyBorder="1" applyAlignment="1">
      <alignment vertical="center" wrapText="1"/>
    </xf>
    <xf numFmtId="0" fontId="36" fillId="23" borderId="11" xfId="0" applyFont="1" applyFill="1" applyBorder="1" applyAlignment="1">
      <alignment horizontal="left" vertical="center" wrapText="1"/>
    </xf>
    <xf numFmtId="0" fontId="48" fillId="24" borderId="19" xfId="0" applyFont="1" applyFill="1" applyBorder="1" applyAlignment="1">
      <alignment vertical="center" wrapText="1"/>
    </xf>
    <xf numFmtId="0" fontId="31" fillId="24" borderId="11" xfId="0" applyFont="1" applyFill="1" applyBorder="1" applyAlignment="1">
      <alignment vertical="center" wrapText="1"/>
    </xf>
    <xf numFmtId="0" fontId="48" fillId="25" borderId="11" xfId="0" applyFont="1" applyFill="1" applyBorder="1" applyAlignment="1">
      <alignment vertical="center" wrapText="1"/>
    </xf>
    <xf numFmtId="0" fontId="48" fillId="22" borderId="11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wrapText="1"/>
    </xf>
    <xf numFmtId="0" fontId="36" fillId="23" borderId="11" xfId="43" applyFont="1" applyFill="1" applyBorder="1" applyAlignment="1" applyProtection="1">
      <alignment horizontal="left" vertical="top" wrapText="1"/>
      <protection/>
    </xf>
    <xf numFmtId="0" fontId="48" fillId="26" borderId="11" xfId="0" applyFont="1" applyFill="1" applyBorder="1" applyAlignment="1">
      <alignment vertical="top" wrapText="1"/>
    </xf>
    <xf numFmtId="0" fontId="36" fillId="23" borderId="17" xfId="0" applyFont="1" applyFill="1" applyBorder="1" applyAlignment="1">
      <alignment horizontal="justify"/>
    </xf>
    <xf numFmtId="0" fontId="48" fillId="25" borderId="11" xfId="0" applyFont="1" applyFill="1" applyBorder="1" applyAlignment="1">
      <alignment horizontal="left" vertical="center" wrapText="1"/>
    </xf>
    <xf numFmtId="0" fontId="48" fillId="25" borderId="21" xfId="0" applyFont="1" applyFill="1" applyBorder="1" applyAlignment="1">
      <alignment horizontal="left" vertical="center" wrapText="1"/>
    </xf>
    <xf numFmtId="0" fontId="31" fillId="25" borderId="39" xfId="0" applyFont="1" applyFill="1" applyBorder="1" applyAlignment="1">
      <alignment horizontal="left" vertical="center" wrapText="1"/>
    </xf>
    <xf numFmtId="0" fontId="31" fillId="28" borderId="0" xfId="0" applyFont="1" applyFill="1" applyBorder="1" applyAlignment="1">
      <alignment horizontal="left" vertical="center" wrapText="1"/>
    </xf>
    <xf numFmtId="0" fontId="31" fillId="25" borderId="0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vertical="top" wrapText="1"/>
    </xf>
    <xf numFmtId="0" fontId="49" fillId="24" borderId="17" xfId="43" applyFont="1" applyFill="1" applyBorder="1" applyAlignment="1" applyProtection="1">
      <alignment horizontal="left" wrapText="1"/>
      <protection/>
    </xf>
    <xf numFmtId="0" fontId="36" fillId="24" borderId="0" xfId="0" applyFont="1" applyFill="1" applyAlignment="1">
      <alignment horizontal="justify"/>
    </xf>
    <xf numFmtId="0" fontId="36" fillId="23" borderId="11" xfId="0" applyFont="1" applyFill="1" applyBorder="1" applyAlignment="1">
      <alignment horizontal="left" wrapText="1"/>
    </xf>
    <xf numFmtId="0" fontId="36" fillId="23" borderId="0" xfId="0" applyFont="1" applyFill="1" applyAlignment="1">
      <alignment horizontal="center" wrapText="1"/>
    </xf>
    <xf numFmtId="0" fontId="36" fillId="26" borderId="11" xfId="0" applyFont="1" applyFill="1" applyBorder="1" applyAlignment="1">
      <alignment vertical="center" wrapText="1"/>
    </xf>
    <xf numFmtId="0" fontId="31" fillId="24" borderId="17" xfId="0" applyFont="1" applyFill="1" applyBorder="1" applyAlignment="1">
      <alignment vertical="center" wrapText="1"/>
    </xf>
    <xf numFmtId="0" fontId="31" fillId="23" borderId="11" xfId="0" applyFont="1" applyFill="1" applyBorder="1" applyAlignment="1">
      <alignment vertical="center" wrapText="1"/>
    </xf>
    <xf numFmtId="0" fontId="48" fillId="27" borderId="11" xfId="0" applyFont="1" applyFill="1" applyBorder="1" applyAlignment="1">
      <alignment vertical="center" wrapText="1"/>
    </xf>
    <xf numFmtId="0" fontId="36" fillId="23" borderId="11" xfId="43" applyFont="1" applyFill="1" applyBorder="1" applyAlignment="1" applyProtection="1">
      <alignment horizontal="left" wrapText="1"/>
      <protection/>
    </xf>
    <xf numFmtId="188" fontId="31" fillId="23" borderId="11" xfId="54" applyNumberFormat="1" applyFont="1" applyFill="1" applyBorder="1" applyAlignment="1" applyProtection="1">
      <alignment horizontal="left" wrapText="1"/>
      <protection hidden="1"/>
    </xf>
    <xf numFmtId="0" fontId="31" fillId="24" borderId="11" xfId="0" applyFont="1" applyFill="1" applyBorder="1" applyAlignment="1">
      <alignment horizontal="justify" vertical="center" wrapText="1"/>
    </xf>
    <xf numFmtId="188" fontId="48" fillId="26" borderId="11" xfId="54" applyNumberFormat="1" applyFont="1" applyFill="1" applyBorder="1" applyAlignment="1" applyProtection="1">
      <alignment horizontal="left" vertical="top" wrapText="1"/>
      <protection hidden="1"/>
    </xf>
    <xf numFmtId="188" fontId="31" fillId="24" borderId="11" xfId="54" applyNumberFormat="1" applyFont="1" applyFill="1" applyBorder="1" applyAlignment="1" applyProtection="1">
      <alignment horizontal="left" wrapText="1"/>
      <protection hidden="1"/>
    </xf>
    <xf numFmtId="0" fontId="27" fillId="24" borderId="11" xfId="0" applyFont="1" applyFill="1" applyBorder="1" applyAlignment="1">
      <alignment horizontal="left" vertical="center" wrapText="1"/>
    </xf>
    <xf numFmtId="188" fontId="31" fillId="24" borderId="11" xfId="55" applyNumberFormat="1" applyFont="1" applyFill="1" applyBorder="1" applyAlignment="1" applyProtection="1">
      <alignment horizontal="left" wrapText="1"/>
      <protection hidden="1"/>
    </xf>
    <xf numFmtId="0" fontId="36" fillId="22" borderId="11" xfId="0" applyFont="1" applyFill="1" applyBorder="1" applyAlignment="1">
      <alignment horizontal="left" vertical="center" wrapText="1"/>
    </xf>
    <xf numFmtId="188" fontId="31" fillId="0" borderId="11" xfId="55" applyNumberFormat="1" applyFont="1" applyFill="1" applyBorder="1" applyAlignment="1" applyProtection="1">
      <alignment horizontal="left" vertical="top" wrapText="1"/>
      <protection hidden="1"/>
    </xf>
    <xf numFmtId="0" fontId="36" fillId="23" borderId="19" xfId="0" applyFont="1" applyFill="1" applyBorder="1" applyAlignment="1">
      <alignment/>
    </xf>
    <xf numFmtId="0" fontId="36" fillId="23" borderId="35" xfId="0" applyFont="1" applyFill="1" applyBorder="1" applyAlignment="1">
      <alignment horizontal="left" vertical="center" wrapText="1"/>
    </xf>
    <xf numFmtId="0" fontId="36" fillId="24" borderId="40" xfId="0" applyFont="1" applyFill="1" applyBorder="1" applyAlignment="1">
      <alignment horizontal="left" vertical="center" wrapText="1"/>
    </xf>
    <xf numFmtId="0" fontId="36" fillId="22" borderId="0" xfId="0" applyFont="1" applyFill="1" applyBorder="1" applyAlignment="1">
      <alignment horizontal="left" vertical="center" wrapText="1"/>
    </xf>
    <xf numFmtId="0" fontId="36" fillId="26" borderId="0" xfId="0" applyFont="1" applyFill="1" applyBorder="1" applyAlignment="1">
      <alignment horizontal="left" vertical="center" wrapText="1"/>
    </xf>
    <xf numFmtId="0" fontId="36" fillId="24" borderId="12" xfId="0" applyFont="1" applyFill="1" applyBorder="1" applyAlignment="1">
      <alignment horizontal="left" vertical="center" wrapText="1"/>
    </xf>
    <xf numFmtId="0" fontId="36" fillId="23" borderId="0" xfId="0" applyFont="1" applyFill="1" applyAlignment="1">
      <alignment/>
    </xf>
    <xf numFmtId="0" fontId="36" fillId="23" borderId="12" xfId="0" applyFont="1" applyFill="1" applyBorder="1" applyAlignment="1">
      <alignment horizontal="left" vertical="center" wrapText="1"/>
    </xf>
    <xf numFmtId="0" fontId="36" fillId="24" borderId="19" xfId="0" applyFont="1" applyFill="1" applyBorder="1" applyAlignment="1">
      <alignment horizontal="left" vertical="center" wrapText="1"/>
    </xf>
    <xf numFmtId="0" fontId="27" fillId="24" borderId="19" xfId="0" applyFont="1" applyFill="1" applyBorder="1" applyAlignment="1">
      <alignment vertical="center" wrapText="1"/>
    </xf>
    <xf numFmtId="0" fontId="36" fillId="23" borderId="0" xfId="0" applyFont="1" applyFill="1" applyAlignment="1">
      <alignment horizontal="justify"/>
    </xf>
    <xf numFmtId="0" fontId="27" fillId="25" borderId="21" xfId="0" applyFont="1" applyFill="1" applyBorder="1" applyAlignment="1">
      <alignment horizontal="left" vertical="center" wrapText="1"/>
    </xf>
    <xf numFmtId="0" fontId="31" fillId="24" borderId="11" xfId="0" applyFont="1" applyFill="1" applyBorder="1" applyAlignment="1">
      <alignment horizontal="left" vertical="center" wrapText="1"/>
    </xf>
    <xf numFmtId="0" fontId="27" fillId="26" borderId="11" xfId="0" applyFont="1" applyFill="1" applyBorder="1" applyAlignment="1">
      <alignment horizontal="left" vertical="top" wrapText="1"/>
    </xf>
    <xf numFmtId="0" fontId="27" fillId="23" borderId="11" xfId="0" applyFont="1" applyFill="1" applyBorder="1" applyAlignment="1">
      <alignment horizontal="left" vertical="center" wrapText="1"/>
    </xf>
    <xf numFmtId="0" fontId="27" fillId="23" borderId="0" xfId="0" applyFont="1" applyFill="1" applyAlignment="1">
      <alignment/>
    </xf>
    <xf numFmtId="0" fontId="36" fillId="22" borderId="11" xfId="0" applyFont="1" applyFill="1" applyBorder="1" applyAlignment="1">
      <alignment vertical="center" wrapText="1"/>
    </xf>
    <xf numFmtId="2" fontId="27" fillId="0" borderId="11" xfId="0" applyNumberFormat="1" applyFont="1" applyBorder="1" applyAlignment="1">
      <alignment vertical="center" wrapText="1"/>
    </xf>
    <xf numFmtId="2" fontId="36" fillId="0" borderId="11" xfId="0" applyNumberFormat="1" applyFont="1" applyBorder="1" applyAlignment="1">
      <alignment vertical="center" wrapText="1"/>
    </xf>
    <xf numFmtId="0" fontId="51" fillId="24" borderId="11" xfId="0" applyFont="1" applyFill="1" applyBorder="1" applyAlignment="1">
      <alignment horizontal="left" vertical="center" wrapText="1"/>
    </xf>
    <xf numFmtId="186" fontId="23" fillId="25" borderId="11" xfId="0" applyNumberFormat="1" applyFont="1" applyFill="1" applyBorder="1" applyAlignment="1">
      <alignment horizontal="right" vertical="center" wrapText="1"/>
    </xf>
    <xf numFmtId="186" fontId="26" fillId="24" borderId="11" xfId="67" applyNumberFormat="1" applyFont="1" applyFill="1" applyBorder="1" applyAlignment="1">
      <alignment vertical="center" wrapText="1"/>
      <protection/>
    </xf>
    <xf numFmtId="186" fontId="24" fillId="24" borderId="11" xfId="67" applyNumberFormat="1" applyFont="1" applyFill="1" applyBorder="1" applyAlignment="1">
      <alignment vertical="center" wrapText="1"/>
      <protection/>
    </xf>
    <xf numFmtId="181" fontId="28" fillId="0" borderId="0" xfId="67" applyNumberFormat="1" applyFont="1" applyFill="1" applyAlignment="1">
      <alignment vertical="center"/>
      <protection/>
    </xf>
    <xf numFmtId="186" fontId="23" fillId="24" borderId="11" xfId="0" applyNumberFormat="1" applyFont="1" applyFill="1" applyBorder="1" applyAlignment="1">
      <alignment horizontal="right" vertical="center" wrapText="1"/>
    </xf>
    <xf numFmtId="186" fontId="22" fillId="24" borderId="11" xfId="0" applyNumberFormat="1" applyFont="1" applyFill="1" applyBorder="1" applyAlignment="1">
      <alignment vertical="center" wrapText="1"/>
    </xf>
    <xf numFmtId="186" fontId="22" fillId="25" borderId="11" xfId="0" applyNumberFormat="1" applyFont="1" applyFill="1" applyBorder="1" applyAlignment="1">
      <alignment horizontal="right" vertical="center" wrapText="1"/>
    </xf>
    <xf numFmtId="186" fontId="22" fillId="24" borderId="11" xfId="0" applyNumberFormat="1" applyFont="1" applyFill="1" applyBorder="1" applyAlignment="1">
      <alignment horizontal="right" vertical="center" wrapText="1"/>
    </xf>
    <xf numFmtId="186" fontId="22" fillId="25" borderId="23" xfId="0" applyNumberFormat="1" applyFont="1" applyFill="1" applyBorder="1" applyAlignment="1">
      <alignment horizontal="right" vertical="center" wrapText="1"/>
    </xf>
    <xf numFmtId="0" fontId="52" fillId="0" borderId="11" xfId="0" applyFont="1" applyBorder="1" applyAlignment="1">
      <alignment wrapText="1"/>
    </xf>
    <xf numFmtId="186" fontId="26" fillId="24" borderId="11" xfId="59" applyNumberFormat="1" applyFont="1" applyFill="1" applyBorder="1" applyAlignment="1">
      <alignment vertical="center" wrapText="1"/>
      <protection/>
    </xf>
    <xf numFmtId="49" fontId="22" fillId="23" borderId="19" xfId="0" applyNumberFormat="1" applyFont="1" applyFill="1" applyBorder="1" applyAlignment="1">
      <alignment wrapText="1"/>
    </xf>
    <xf numFmtId="49" fontId="22" fillId="23" borderId="17" xfId="0" applyNumberFormat="1" applyFont="1" applyFill="1" applyBorder="1" applyAlignment="1">
      <alignment wrapText="1"/>
    </xf>
    <xf numFmtId="186" fontId="26" fillId="23" borderId="11" xfId="59" applyNumberFormat="1" applyFont="1" applyFill="1" applyBorder="1" applyAlignment="1">
      <alignment vertical="center" wrapText="1"/>
      <protection/>
    </xf>
    <xf numFmtId="186" fontId="22" fillId="29" borderId="11" xfId="0" applyNumberFormat="1" applyFont="1" applyFill="1" applyBorder="1" applyAlignment="1">
      <alignment horizontal="right" vertical="center" wrapText="1"/>
    </xf>
    <xf numFmtId="186" fontId="23" fillId="25" borderId="23" xfId="0" applyNumberFormat="1" applyFont="1" applyFill="1" applyBorder="1" applyAlignment="1">
      <alignment horizontal="right" vertical="center" wrapText="1"/>
    </xf>
    <xf numFmtId="186" fontId="22" fillId="24" borderId="13" xfId="0" applyNumberFormat="1" applyFont="1" applyFill="1" applyBorder="1" applyAlignment="1">
      <alignment horizontal="right" vertical="center" wrapText="1"/>
    </xf>
    <xf numFmtId="186" fontId="22" fillId="23" borderId="13" xfId="0" applyNumberFormat="1" applyFont="1" applyFill="1" applyBorder="1" applyAlignment="1">
      <alignment horizontal="right" vertical="center" wrapText="1"/>
    </xf>
    <xf numFmtId="186" fontId="22" fillId="0" borderId="11" xfId="0" applyNumberFormat="1" applyFont="1" applyFill="1" applyBorder="1" applyAlignment="1">
      <alignment horizontal="right" vertical="center" wrapText="1"/>
    </xf>
    <xf numFmtId="186" fontId="26" fillId="25" borderId="11" xfId="58" applyNumberFormat="1" applyFont="1" applyFill="1" applyBorder="1" applyAlignment="1">
      <alignment vertical="center" wrapText="1"/>
      <protection/>
    </xf>
    <xf numFmtId="186" fontId="22" fillId="23" borderId="11" xfId="0" applyNumberFormat="1" applyFont="1" applyFill="1" applyBorder="1" applyAlignment="1">
      <alignment horizontal="right" vertical="center" wrapText="1"/>
    </xf>
    <xf numFmtId="0" fontId="53" fillId="26" borderId="17" xfId="0" applyFont="1" applyFill="1" applyBorder="1" applyAlignment="1">
      <alignment wrapText="1"/>
    </xf>
    <xf numFmtId="186" fontId="23" fillId="23" borderId="11" xfId="0" applyNumberFormat="1" applyFont="1" applyFill="1" applyBorder="1" applyAlignment="1">
      <alignment horizontal="right" vertical="center" wrapText="1"/>
    </xf>
    <xf numFmtId="186" fontId="26" fillId="26" borderId="11" xfId="67" applyNumberFormat="1" applyFont="1" applyFill="1" applyBorder="1" applyAlignment="1">
      <alignment vertical="center" wrapText="1"/>
      <protection/>
    </xf>
    <xf numFmtId="186" fontId="24" fillId="26" borderId="11" xfId="59" applyNumberFormat="1" applyFont="1" applyFill="1" applyBorder="1" applyAlignment="1">
      <alignment vertical="center" wrapText="1"/>
      <protection/>
    </xf>
    <xf numFmtId="186" fontId="24" fillId="26" borderId="11" xfId="67" applyNumberFormat="1" applyFont="1" applyFill="1" applyBorder="1" applyAlignment="1">
      <alignment vertical="center" wrapText="1"/>
      <protection/>
    </xf>
    <xf numFmtId="186" fontId="24" fillId="30" borderId="11" xfId="67" applyNumberFormat="1" applyFont="1" applyFill="1" applyBorder="1" applyAlignment="1">
      <alignment vertical="center" wrapText="1"/>
      <protection/>
    </xf>
    <xf numFmtId="186" fontId="23" fillId="27" borderId="11" xfId="0" applyNumberFormat="1" applyFont="1" applyFill="1" applyBorder="1" applyAlignment="1">
      <alignment horizontal="right" vertical="center" wrapText="1"/>
    </xf>
    <xf numFmtId="186" fontId="26" fillId="25" borderId="11" xfId="0" applyNumberFormat="1" applyFont="1" applyFill="1" applyBorder="1" applyAlignment="1">
      <alignment horizontal="right" vertical="center" wrapText="1"/>
    </xf>
    <xf numFmtId="186" fontId="26" fillId="27" borderId="11" xfId="0" applyNumberFormat="1" applyFont="1" applyFill="1" applyBorder="1" applyAlignment="1">
      <alignment horizontal="right" vertical="center" wrapText="1"/>
    </xf>
    <xf numFmtId="188" fontId="54" fillId="23" borderId="11" xfId="54" applyNumberFormat="1" applyFont="1" applyFill="1" applyBorder="1" applyAlignment="1" applyProtection="1">
      <alignment horizontal="left" wrapText="1"/>
      <protection hidden="1"/>
    </xf>
    <xf numFmtId="186" fontId="24" fillId="25" borderId="11" xfId="0" applyNumberFormat="1" applyFont="1" applyFill="1" applyBorder="1" applyAlignment="1">
      <alignment horizontal="right" vertical="center" wrapText="1"/>
    </xf>
    <xf numFmtId="188" fontId="54" fillId="24" borderId="11" xfId="55" applyNumberFormat="1" applyFont="1" applyFill="1" applyBorder="1" applyAlignment="1" applyProtection="1">
      <alignment horizontal="left" wrapText="1"/>
      <protection hidden="1"/>
    </xf>
    <xf numFmtId="186" fontId="22" fillId="24" borderId="23" xfId="0" applyNumberFormat="1" applyFont="1" applyFill="1" applyBorder="1" applyAlignment="1">
      <alignment horizontal="right" vertical="center" wrapText="1"/>
    </xf>
    <xf numFmtId="186" fontId="23" fillId="23" borderId="13" xfId="0" applyNumberFormat="1" applyFont="1" applyFill="1" applyBorder="1" applyAlignment="1">
      <alignment horizontal="right" vertical="center" wrapText="1"/>
    </xf>
    <xf numFmtId="49" fontId="36" fillId="25" borderId="14" xfId="0" applyNumberFormat="1" applyFont="1" applyFill="1" applyBorder="1" applyAlignment="1">
      <alignment horizontal="center" vertical="center" wrapText="1"/>
    </xf>
    <xf numFmtId="49" fontId="36" fillId="25" borderId="15" xfId="0" applyNumberFormat="1" applyFont="1" applyFill="1" applyBorder="1" applyAlignment="1">
      <alignment horizontal="center" vertical="center" wrapText="1"/>
    </xf>
    <xf numFmtId="49" fontId="36" fillId="27" borderId="19" xfId="0" applyNumberFormat="1" applyFont="1" applyFill="1" applyBorder="1" applyAlignment="1">
      <alignment vertical="center" wrapText="1"/>
    </xf>
    <xf numFmtId="49" fontId="36" fillId="27" borderId="17" xfId="0" applyNumberFormat="1" applyFont="1" applyFill="1" applyBorder="1" applyAlignment="1">
      <alignment vertical="center" wrapText="1"/>
    </xf>
    <xf numFmtId="186" fontId="24" fillId="0" borderId="11" xfId="67" applyNumberFormat="1" applyFont="1" applyFill="1" applyBorder="1" applyAlignment="1">
      <alignment vertical="center" wrapText="1"/>
      <protection/>
    </xf>
    <xf numFmtId="0" fontId="52" fillId="24" borderId="11" xfId="0" applyFont="1" applyFill="1" applyBorder="1" applyAlignment="1">
      <alignment wrapText="1"/>
    </xf>
    <xf numFmtId="49" fontId="23" fillId="31" borderId="11" xfId="67" applyNumberFormat="1" applyFont="1" applyFill="1" applyBorder="1" applyAlignment="1">
      <alignment horizontal="center" vertical="center" wrapText="1"/>
      <protection/>
    </xf>
    <xf numFmtId="49" fontId="26" fillId="31" borderId="11" xfId="67" applyNumberFormat="1" applyFont="1" applyFill="1" applyBorder="1" applyAlignment="1">
      <alignment horizontal="center" vertical="center" wrapText="1"/>
      <protection/>
    </xf>
    <xf numFmtId="49" fontId="26" fillId="31" borderId="19" xfId="67" applyNumberFormat="1" applyFont="1" applyFill="1" applyBorder="1" applyAlignment="1">
      <alignment horizontal="center" vertical="center" wrapText="1"/>
      <protection/>
    </xf>
    <xf numFmtId="49" fontId="23" fillId="31" borderId="14" xfId="0" applyNumberFormat="1" applyFont="1" applyFill="1" applyBorder="1" applyAlignment="1">
      <alignment horizontal="right" vertical="center" wrapText="1"/>
    </xf>
    <xf numFmtId="49" fontId="23" fillId="31" borderId="15" xfId="0" applyNumberFormat="1" applyFont="1" applyFill="1" applyBorder="1" applyAlignment="1">
      <alignment vertical="center" wrapText="1"/>
    </xf>
    <xf numFmtId="49" fontId="24" fillId="31" borderId="17" xfId="67" applyNumberFormat="1" applyFont="1" applyFill="1" applyBorder="1" applyAlignment="1">
      <alignment horizontal="center" vertical="center" wrapText="1"/>
      <protection/>
    </xf>
    <xf numFmtId="180" fontId="22" fillId="0" borderId="11" xfId="0" applyNumberFormat="1" applyFont="1" applyBorder="1" applyAlignment="1">
      <alignment horizontal="right"/>
    </xf>
    <xf numFmtId="189" fontId="23" fillId="0" borderId="11" xfId="0" applyNumberFormat="1" applyFont="1" applyBorder="1" applyAlignment="1">
      <alignment horizontal="right"/>
    </xf>
    <xf numFmtId="49" fontId="47" fillId="31" borderId="11" xfId="67" applyNumberFormat="1" applyFont="1" applyFill="1" applyBorder="1" applyAlignment="1">
      <alignment horizontal="center" vertical="center" wrapText="1"/>
      <protection/>
    </xf>
    <xf numFmtId="49" fontId="33" fillId="31" borderId="11" xfId="67" applyNumberFormat="1" applyFont="1" applyFill="1" applyBorder="1" applyAlignment="1">
      <alignment horizontal="center" vertical="center" wrapText="1"/>
      <protection/>
    </xf>
    <xf numFmtId="49" fontId="33" fillId="31" borderId="19" xfId="67" applyNumberFormat="1" applyFont="1" applyFill="1" applyBorder="1" applyAlignment="1">
      <alignment horizontal="center" vertical="center" wrapText="1"/>
      <protection/>
    </xf>
    <xf numFmtId="49" fontId="47" fillId="31" borderId="14" xfId="0" applyNumberFormat="1" applyFont="1" applyFill="1" applyBorder="1" applyAlignment="1">
      <alignment horizontal="right" vertical="center" wrapText="1"/>
    </xf>
    <xf numFmtId="49" fontId="47" fillId="31" borderId="15" xfId="0" applyNumberFormat="1" applyFont="1" applyFill="1" applyBorder="1" applyAlignment="1">
      <alignment vertical="center" wrapText="1"/>
    </xf>
    <xf numFmtId="189" fontId="22" fillId="0" borderId="11" xfId="0" applyNumberFormat="1" applyFont="1" applyBorder="1" applyAlignment="1">
      <alignment horizontal="right"/>
    </xf>
    <xf numFmtId="0" fontId="33" fillId="31" borderId="11" xfId="0" applyFont="1" applyFill="1" applyBorder="1" applyAlignment="1">
      <alignment vertical="top" wrapText="1"/>
    </xf>
    <xf numFmtId="180" fontId="30" fillId="0" borderId="11" xfId="0" applyNumberFormat="1" applyFont="1" applyBorder="1" applyAlignment="1">
      <alignment horizontal="right"/>
    </xf>
    <xf numFmtId="189" fontId="30" fillId="0" borderId="11" xfId="0" applyNumberFormat="1" applyFont="1" applyBorder="1" applyAlignment="1">
      <alignment horizontal="right"/>
    </xf>
    <xf numFmtId="0" fontId="36" fillId="23" borderId="0" xfId="0" applyFont="1" applyFill="1" applyAlignment="1">
      <alignment wrapText="1"/>
    </xf>
    <xf numFmtId="186" fontId="39" fillId="25" borderId="11" xfId="0" applyNumberFormat="1" applyFont="1" applyFill="1" applyBorder="1" applyAlignment="1">
      <alignment horizontal="right" vertical="center" wrapText="1"/>
    </xf>
    <xf numFmtId="0" fontId="52" fillId="23" borderId="11" xfId="0" applyFont="1" applyFill="1" applyBorder="1" applyAlignment="1">
      <alignment wrapText="1"/>
    </xf>
    <xf numFmtId="0" fontId="54" fillId="23" borderId="11" xfId="0" applyFont="1" applyFill="1" applyBorder="1" applyAlignment="1">
      <alignment wrapText="1"/>
    </xf>
    <xf numFmtId="186" fontId="23" fillId="0" borderId="11" xfId="0" applyNumberFormat="1" applyFont="1" applyFill="1" applyBorder="1" applyAlignment="1">
      <alignment vertical="center" wrapText="1"/>
    </xf>
    <xf numFmtId="186" fontId="22" fillId="0" borderId="11" xfId="0" applyNumberFormat="1" applyFont="1" applyFill="1" applyBorder="1" applyAlignment="1">
      <alignment vertical="center" wrapText="1"/>
    </xf>
    <xf numFmtId="186" fontId="28" fillId="0" borderId="0" xfId="67" applyNumberFormat="1" applyFont="1" applyFill="1" applyAlignment="1">
      <alignment vertical="center"/>
      <protection/>
    </xf>
    <xf numFmtId="0" fontId="56" fillId="0" borderId="0" xfId="67" applyFont="1" applyFill="1" applyAlignment="1">
      <alignment vertical="center" wrapText="1"/>
      <protection/>
    </xf>
    <xf numFmtId="0" fontId="44" fillId="24" borderId="11" xfId="0" applyNumberFormat="1" applyFont="1" applyFill="1" applyBorder="1" applyAlignment="1">
      <alignment horizontal="left" vertical="top" wrapText="1"/>
    </xf>
    <xf numFmtId="0" fontId="38" fillId="24" borderId="11" xfId="0" applyNumberFormat="1" applyFont="1" applyFill="1" applyBorder="1" applyAlignment="1">
      <alignment horizontal="left" vertical="top" wrapText="1"/>
    </xf>
    <xf numFmtId="4" fontId="0" fillId="0" borderId="0" xfId="57" applyNumberFormat="1" applyFont="1">
      <alignment/>
      <protection/>
    </xf>
    <xf numFmtId="0" fontId="40" fillId="32" borderId="41" xfId="0" applyFont="1" applyFill="1" applyBorder="1" applyAlignment="1">
      <alignment horizontal="center" vertical="center" wrapText="1"/>
    </xf>
    <xf numFmtId="0" fontId="71" fillId="32" borderId="42" xfId="0" applyFont="1" applyFill="1" applyBorder="1" applyAlignment="1">
      <alignment vertical="center" wrapText="1"/>
    </xf>
    <xf numFmtId="0" fontId="25" fillId="31" borderId="11" xfId="0" applyNumberFormat="1" applyFont="1" applyFill="1" applyBorder="1" applyAlignment="1">
      <alignment vertical="top" wrapText="1"/>
    </xf>
    <xf numFmtId="0" fontId="38" fillId="24" borderId="13" xfId="0" applyFont="1" applyFill="1" applyBorder="1" applyAlignment="1">
      <alignment horizontal="center" vertical="center" wrapText="1"/>
    </xf>
    <xf numFmtId="0" fontId="38" fillId="24" borderId="23" xfId="0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horizontal="center" wrapText="1"/>
    </xf>
    <xf numFmtId="180" fontId="0" fillId="0" borderId="11" xfId="0" applyNumberFormat="1" applyBorder="1" applyAlignment="1">
      <alignment horizontal="right"/>
    </xf>
    <xf numFmtId="49" fontId="36" fillId="31" borderId="11" xfId="67" applyNumberFormat="1" applyFont="1" applyFill="1" applyBorder="1" applyAlignment="1">
      <alignment horizontal="center" vertical="center" wrapText="1"/>
      <protection/>
    </xf>
    <xf numFmtId="49" fontId="31" fillId="31" borderId="11" xfId="67" applyNumberFormat="1" applyFont="1" applyFill="1" applyBorder="1" applyAlignment="1">
      <alignment horizontal="center" vertical="center" wrapText="1"/>
      <protection/>
    </xf>
    <xf numFmtId="49" fontId="31" fillId="31" borderId="19" xfId="67" applyNumberFormat="1" applyFont="1" applyFill="1" applyBorder="1" applyAlignment="1">
      <alignment horizontal="center" vertical="center" wrapText="1"/>
      <protection/>
    </xf>
    <xf numFmtId="49" fontId="36" fillId="31" borderId="14" xfId="0" applyNumberFormat="1" applyFont="1" applyFill="1" applyBorder="1" applyAlignment="1">
      <alignment horizontal="right" vertical="center" wrapText="1"/>
    </xf>
    <xf numFmtId="49" fontId="36" fillId="31" borderId="15" xfId="0" applyNumberFormat="1" applyFont="1" applyFill="1" applyBorder="1" applyAlignment="1">
      <alignment vertical="center" wrapText="1"/>
    </xf>
    <xf numFmtId="49" fontId="31" fillId="31" borderId="17" xfId="67" applyNumberFormat="1" applyFont="1" applyFill="1" applyBorder="1" applyAlignment="1">
      <alignment horizontal="center" vertical="center" wrapText="1"/>
      <protection/>
    </xf>
    <xf numFmtId="0" fontId="31" fillId="31" borderId="11" xfId="0" applyFont="1" applyFill="1" applyBorder="1" applyAlignment="1">
      <alignment vertical="center" wrapText="1"/>
    </xf>
    <xf numFmtId="0" fontId="36" fillId="31" borderId="19" xfId="0" applyFont="1" applyFill="1" applyBorder="1" applyAlignment="1">
      <alignment horizontal="left" vertical="center" wrapText="1"/>
    </xf>
    <xf numFmtId="0" fontId="36" fillId="0" borderId="11" xfId="0" applyFont="1" applyBorder="1" applyAlignment="1">
      <alignment/>
    </xf>
    <xf numFmtId="0" fontId="40" fillId="0" borderId="11" xfId="0" applyFont="1" applyBorder="1" applyAlignment="1">
      <alignment wrapText="1"/>
    </xf>
    <xf numFmtId="0" fontId="31" fillId="24" borderId="0" xfId="57" applyFont="1" applyFill="1" applyAlignment="1">
      <alignment horizontal="right"/>
      <protection/>
    </xf>
    <xf numFmtId="0" fontId="27" fillId="0" borderId="0" xfId="0" applyFont="1" applyAlignment="1">
      <alignment/>
    </xf>
    <xf numFmtId="186" fontId="24" fillId="33" borderId="11" xfId="67" applyNumberFormat="1" applyFont="1" applyFill="1" applyBorder="1" applyAlignment="1">
      <alignment vertical="center" wrapText="1"/>
      <protection/>
    </xf>
    <xf numFmtId="0" fontId="48" fillId="33" borderId="19" xfId="0" applyFont="1" applyFill="1" applyBorder="1" applyAlignment="1">
      <alignment vertical="center" wrapText="1"/>
    </xf>
    <xf numFmtId="49" fontId="36" fillId="33" borderId="14" xfId="0" applyNumberFormat="1" applyFont="1" applyFill="1" applyBorder="1" applyAlignment="1">
      <alignment horizontal="right" vertical="center" wrapText="1"/>
    </xf>
    <xf numFmtId="49" fontId="36" fillId="33" borderId="15" xfId="0" applyNumberFormat="1" applyFont="1" applyFill="1" applyBorder="1" applyAlignment="1">
      <alignment vertical="center" wrapText="1"/>
    </xf>
    <xf numFmtId="49" fontId="31" fillId="33" borderId="17" xfId="67" applyNumberFormat="1" applyFont="1" applyFill="1" applyBorder="1" applyAlignment="1">
      <alignment horizontal="center" vertical="center" wrapText="1"/>
      <protection/>
    </xf>
    <xf numFmtId="180" fontId="0" fillId="33" borderId="11" xfId="0" applyNumberFormat="1" applyFill="1" applyBorder="1" applyAlignment="1">
      <alignment horizontal="right"/>
    </xf>
    <xf numFmtId="189" fontId="30" fillId="33" borderId="11" xfId="0" applyNumberFormat="1" applyFont="1" applyFill="1" applyBorder="1" applyAlignment="1">
      <alignment horizontal="right"/>
    </xf>
    <xf numFmtId="0" fontId="27" fillId="0" borderId="11" xfId="0" applyFont="1" applyFill="1" applyBorder="1" applyAlignment="1">
      <alignment vertical="center" wrapText="1"/>
    </xf>
    <xf numFmtId="0" fontId="46" fillId="31" borderId="11" xfId="0" applyFont="1" applyFill="1" applyBorder="1" applyAlignment="1">
      <alignment vertical="top" wrapText="1"/>
    </xf>
    <xf numFmtId="0" fontId="57" fillId="0" borderId="11" xfId="0" applyFont="1" applyFill="1" applyBorder="1" applyAlignment="1">
      <alignment vertical="top" wrapText="1"/>
    </xf>
    <xf numFmtId="49" fontId="36" fillId="33" borderId="11" xfId="67" applyNumberFormat="1" applyFont="1" applyFill="1" applyBorder="1" applyAlignment="1">
      <alignment horizontal="center" vertical="center" wrapText="1"/>
      <protection/>
    </xf>
    <xf numFmtId="49" fontId="31" fillId="33" borderId="11" xfId="67" applyNumberFormat="1" applyFont="1" applyFill="1" applyBorder="1" applyAlignment="1">
      <alignment horizontal="center" vertical="center" wrapText="1"/>
      <protection/>
    </xf>
    <xf numFmtId="49" fontId="31" fillId="33" borderId="19" xfId="67" applyNumberFormat="1" applyFont="1" applyFill="1" applyBorder="1" applyAlignment="1">
      <alignment horizontal="center" vertical="center" wrapText="1"/>
      <protection/>
    </xf>
    <xf numFmtId="0" fontId="55" fillId="24" borderId="11" xfId="0" applyFont="1" applyFill="1" applyBorder="1" applyAlignment="1">
      <alignment horizontal="left" vertical="center" wrapText="1"/>
    </xf>
    <xf numFmtId="188" fontId="25" fillId="31" borderId="11" xfId="55" applyNumberFormat="1" applyFont="1" applyFill="1" applyBorder="1" applyAlignment="1" applyProtection="1">
      <alignment vertical="center" wrapText="1"/>
      <protection hidden="1"/>
    </xf>
    <xf numFmtId="49" fontId="37" fillId="31" borderId="11" xfId="67" applyNumberFormat="1" applyFont="1" applyFill="1" applyBorder="1" applyAlignment="1">
      <alignment horizontal="center" vertical="center" wrapText="1"/>
      <protection/>
    </xf>
    <xf numFmtId="49" fontId="22" fillId="31" borderId="11" xfId="0" applyNumberFormat="1" applyFont="1" applyFill="1" applyBorder="1" applyAlignment="1">
      <alignment horizontal="center" vertical="center" wrapText="1"/>
    </xf>
    <xf numFmtId="49" fontId="22" fillId="31" borderId="19" xfId="0" applyNumberFormat="1" applyFont="1" applyFill="1" applyBorder="1" applyAlignment="1">
      <alignment horizontal="center" vertical="center" wrapText="1"/>
    </xf>
    <xf numFmtId="49" fontId="22" fillId="34" borderId="19" xfId="0" applyNumberFormat="1" applyFont="1" applyFill="1" applyBorder="1" applyAlignment="1">
      <alignment horizontal="left" vertical="center"/>
    </xf>
    <xf numFmtId="49" fontId="22" fillId="34" borderId="17" xfId="0" applyNumberFormat="1" applyFont="1" applyFill="1" applyBorder="1" applyAlignment="1">
      <alignment horizontal="left" vertical="center"/>
    </xf>
    <xf numFmtId="0" fontId="37" fillId="31" borderId="11" xfId="0" applyFont="1" applyFill="1" applyBorder="1" applyAlignment="1">
      <alignment vertical="center" wrapText="1"/>
    </xf>
    <xf numFmtId="0" fontId="59" fillId="24" borderId="11" xfId="0" applyFont="1" applyFill="1" applyBorder="1" applyAlignment="1">
      <alignment wrapText="1"/>
    </xf>
    <xf numFmtId="0" fontId="36" fillId="0" borderId="11" xfId="0" applyFont="1" applyBorder="1" applyAlignment="1">
      <alignment horizontal="justify"/>
    </xf>
    <xf numFmtId="2" fontId="27" fillId="35" borderId="19" xfId="67" applyNumberFormat="1" applyFont="1" applyFill="1" applyBorder="1" applyAlignment="1">
      <alignment horizontal="left" vertical="center" wrapText="1"/>
      <protection/>
    </xf>
    <xf numFmtId="49" fontId="36" fillId="36" borderId="11" xfId="0" applyNumberFormat="1" applyFont="1" applyFill="1" applyBorder="1" applyAlignment="1">
      <alignment horizontal="center" vertical="center" wrapText="1"/>
    </xf>
    <xf numFmtId="49" fontId="36" fillId="36" borderId="19" xfId="0" applyNumberFormat="1" applyFont="1" applyFill="1" applyBorder="1" applyAlignment="1">
      <alignment horizontal="center" vertical="center" wrapText="1"/>
    </xf>
    <xf numFmtId="0" fontId="27" fillId="36" borderId="14" xfId="0" applyFont="1" applyFill="1" applyBorder="1" applyAlignment="1">
      <alignment horizontal="right" vertical="center" wrapText="1"/>
    </xf>
    <xf numFmtId="49" fontId="27" fillId="36" borderId="15" xfId="0" applyNumberFormat="1" applyFont="1" applyFill="1" applyBorder="1" applyAlignment="1">
      <alignment horizontal="left" vertical="center" wrapText="1"/>
    </xf>
    <xf numFmtId="0" fontId="0" fillId="36" borderId="11" xfId="0" applyFill="1" applyBorder="1" applyAlignment="1">
      <alignment/>
    </xf>
    <xf numFmtId="180" fontId="0" fillId="36" borderId="11" xfId="0" applyNumberFormat="1" applyFill="1" applyBorder="1" applyAlignment="1">
      <alignment horizontal="right"/>
    </xf>
    <xf numFmtId="0" fontId="72" fillId="31" borderId="11" xfId="0" applyFont="1" applyFill="1" applyBorder="1" applyAlignment="1">
      <alignment wrapText="1"/>
    </xf>
    <xf numFmtId="49" fontId="60" fillId="0" borderId="11" xfId="0" applyNumberFormat="1" applyFont="1" applyBorder="1" applyAlignment="1">
      <alignment horizontal="center" vertical="center"/>
    </xf>
    <xf numFmtId="0" fontId="36" fillId="31" borderId="14" xfId="0" applyFont="1" applyFill="1" applyBorder="1" applyAlignment="1">
      <alignment horizontal="right" vertical="center" wrapText="1"/>
    </xf>
    <xf numFmtId="49" fontId="36" fillId="31" borderId="15" xfId="0" applyNumberFormat="1" applyFont="1" applyFill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180" fontId="0" fillId="0" borderId="11" xfId="0" applyNumberFormat="1" applyBorder="1" applyAlignment="1">
      <alignment horizontal="right" vertical="center"/>
    </xf>
    <xf numFmtId="0" fontId="36" fillId="31" borderId="11" xfId="0" applyFont="1" applyFill="1" applyBorder="1" applyAlignment="1">
      <alignment vertical="center" wrapText="1"/>
    </xf>
    <xf numFmtId="49" fontId="60" fillId="0" borderId="13" xfId="0" applyNumberFormat="1" applyFont="1" applyBorder="1" applyAlignment="1">
      <alignment horizontal="center" vertical="center"/>
    </xf>
    <xf numFmtId="0" fontId="36" fillId="31" borderId="11" xfId="0" applyFont="1" applyFill="1" applyBorder="1" applyAlignment="1">
      <alignment horizontal="justify"/>
    </xf>
    <xf numFmtId="49" fontId="60" fillId="31" borderId="11" xfId="0" applyNumberFormat="1" applyFont="1" applyFill="1" applyBorder="1" applyAlignment="1">
      <alignment horizontal="center" vertical="center"/>
    </xf>
    <xf numFmtId="49" fontId="60" fillId="31" borderId="19" xfId="0" applyNumberFormat="1" applyFont="1" applyFill="1" applyBorder="1" applyAlignment="1">
      <alignment horizontal="center" vertical="center"/>
    </xf>
    <xf numFmtId="49" fontId="0" fillId="31" borderId="11" xfId="0" applyNumberFormat="1" applyFill="1" applyBorder="1" applyAlignment="1">
      <alignment horizontal="center" vertical="center"/>
    </xf>
    <xf numFmtId="180" fontId="0" fillId="31" borderId="11" xfId="0" applyNumberFormat="1" applyFill="1" applyBorder="1" applyAlignment="1">
      <alignment horizontal="right" vertical="center"/>
    </xf>
    <xf numFmtId="49" fontId="60" fillId="0" borderId="19" xfId="0" applyNumberFormat="1" applyFont="1" applyBorder="1" applyAlignment="1">
      <alignment horizontal="center" vertical="center"/>
    </xf>
    <xf numFmtId="186" fontId="22" fillId="33" borderId="0" xfId="0" applyNumberFormat="1" applyFont="1" applyFill="1" applyAlignment="1">
      <alignment vertical="center"/>
    </xf>
    <xf numFmtId="0" fontId="22" fillId="33" borderId="0" xfId="0" applyFont="1" applyFill="1" applyAlignment="1">
      <alignment vertical="center"/>
    </xf>
    <xf numFmtId="0" fontId="28" fillId="33" borderId="0" xfId="67" applyFont="1" applyFill="1" applyAlignment="1">
      <alignment vertical="center"/>
      <protection/>
    </xf>
    <xf numFmtId="0" fontId="28" fillId="33" borderId="0" xfId="67" applyFont="1" applyFill="1" applyAlignment="1">
      <alignment vertical="center" wrapText="1"/>
      <protection/>
    </xf>
    <xf numFmtId="0" fontId="24" fillId="33" borderId="0" xfId="59" applyFont="1" applyFill="1" applyAlignment="1">
      <alignment vertical="center"/>
      <protection/>
    </xf>
    <xf numFmtId="0" fontId="24" fillId="33" borderId="0" xfId="59" applyFont="1" applyFill="1" applyAlignment="1">
      <alignment vertical="center" wrapText="1"/>
      <protection/>
    </xf>
    <xf numFmtId="0" fontId="40" fillId="0" borderId="11" xfId="0" applyFont="1" applyBorder="1" applyAlignment="1">
      <alignment vertical="center" wrapText="1"/>
    </xf>
    <xf numFmtId="0" fontId="73" fillId="35" borderId="43" xfId="56" applyFont="1" applyFill="1" applyBorder="1" applyAlignment="1">
      <alignment horizontal="left" wrapText="1"/>
      <protection/>
    </xf>
    <xf numFmtId="49" fontId="36" fillId="35" borderId="11" xfId="67" applyNumberFormat="1" applyFont="1" applyFill="1" applyBorder="1" applyAlignment="1">
      <alignment horizontal="center" vertical="center" wrapText="1"/>
      <protection/>
    </xf>
    <xf numFmtId="49" fontId="36" fillId="35" borderId="11" xfId="0" applyNumberFormat="1" applyFont="1" applyFill="1" applyBorder="1" applyAlignment="1">
      <alignment horizontal="center" vertical="center" wrapText="1"/>
    </xf>
    <xf numFmtId="49" fontId="36" fillId="35" borderId="19" xfId="0" applyNumberFormat="1" applyFont="1" applyFill="1" applyBorder="1" applyAlignment="1">
      <alignment horizontal="center" vertical="center" wrapText="1"/>
    </xf>
    <xf numFmtId="49" fontId="36" fillId="37" borderId="16" xfId="0" applyNumberFormat="1" applyFont="1" applyFill="1" applyBorder="1" applyAlignment="1">
      <alignment horizontal="right" vertical="center" wrapText="1"/>
    </xf>
    <xf numFmtId="49" fontId="36" fillId="37" borderId="10" xfId="0" applyNumberFormat="1" applyFont="1" applyFill="1" applyBorder="1" applyAlignment="1">
      <alignment horizontal="left" vertical="center" wrapText="1"/>
    </xf>
    <xf numFmtId="49" fontId="40" fillId="35" borderId="11" xfId="0" applyNumberFormat="1" applyFont="1" applyFill="1" applyBorder="1" applyAlignment="1">
      <alignment horizontal="center" vertical="center" wrapText="1"/>
    </xf>
    <xf numFmtId="180" fontId="0" fillId="35" borderId="11" xfId="0" applyNumberFormat="1" applyFill="1" applyBorder="1" applyAlignment="1">
      <alignment horizontal="right"/>
    </xf>
    <xf numFmtId="0" fontId="0" fillId="0" borderId="11" xfId="0" applyBorder="1" applyAlignment="1">
      <alignment/>
    </xf>
    <xf numFmtId="2" fontId="22" fillId="0" borderId="11" xfId="0" applyNumberFormat="1" applyFont="1" applyBorder="1" applyAlignment="1">
      <alignment/>
    </xf>
    <xf numFmtId="49" fontId="36" fillId="31" borderId="11" xfId="0" applyNumberFormat="1" applyFont="1" applyFill="1" applyBorder="1" applyAlignment="1">
      <alignment horizontal="center" vertical="center" wrapText="1"/>
    </xf>
    <xf numFmtId="49" fontId="36" fillId="31" borderId="19" xfId="0" applyNumberFormat="1" applyFont="1" applyFill="1" applyBorder="1" applyAlignment="1">
      <alignment horizontal="center" vertical="center" wrapText="1"/>
    </xf>
    <xf numFmtId="49" fontId="36" fillId="34" borderId="16" xfId="0" applyNumberFormat="1" applyFont="1" applyFill="1" applyBorder="1" applyAlignment="1">
      <alignment horizontal="right" vertical="center" wrapText="1"/>
    </xf>
    <xf numFmtId="49" fontId="36" fillId="34" borderId="10" xfId="0" applyNumberFormat="1" applyFont="1" applyFill="1" applyBorder="1" applyAlignment="1">
      <alignment horizontal="left" vertical="center" wrapText="1"/>
    </xf>
    <xf numFmtId="0" fontId="73" fillId="31" borderId="11" xfId="56" applyFont="1" applyFill="1" applyBorder="1" applyAlignment="1">
      <alignment horizontal="left" wrapText="1"/>
      <protection/>
    </xf>
    <xf numFmtId="0" fontId="36" fillId="31" borderId="11" xfId="0" applyFont="1" applyFill="1" applyBorder="1" applyAlignment="1">
      <alignment horizontal="justify" vertical="center"/>
    </xf>
    <xf numFmtId="49" fontId="40" fillId="31" borderId="17" xfId="0" applyNumberFormat="1" applyFont="1" applyFill="1" applyBorder="1" applyAlignment="1">
      <alignment horizontal="center" vertical="center" wrapText="1"/>
    </xf>
    <xf numFmtId="49" fontId="36" fillId="34" borderId="19" xfId="0" applyNumberFormat="1" applyFont="1" applyFill="1" applyBorder="1" applyAlignment="1">
      <alignment horizontal="right" vertical="center" wrapText="1"/>
    </xf>
    <xf numFmtId="49" fontId="36" fillId="34" borderId="17" xfId="0" applyNumberFormat="1" applyFont="1" applyFill="1" applyBorder="1" applyAlignment="1">
      <alignment horizontal="left" vertical="center" wrapText="1"/>
    </xf>
    <xf numFmtId="0" fontId="46" fillId="34" borderId="11" xfId="0" applyFont="1" applyFill="1" applyBorder="1" applyAlignment="1">
      <alignment horizontal="left" vertical="center" wrapText="1"/>
    </xf>
    <xf numFmtId="49" fontId="38" fillId="31" borderId="17" xfId="67" applyNumberFormat="1" applyFont="1" applyFill="1" applyBorder="1" applyAlignment="1">
      <alignment horizontal="center" vertical="center" wrapText="1"/>
      <protection/>
    </xf>
    <xf numFmtId="0" fontId="61" fillId="31" borderId="11" xfId="0" applyFont="1" applyFill="1" applyBorder="1" applyAlignment="1">
      <alignment vertical="center" wrapText="1"/>
    </xf>
    <xf numFmtId="0" fontId="38" fillId="31" borderId="11" xfId="0" applyFont="1" applyFill="1" applyBorder="1" applyAlignment="1">
      <alignment vertical="center" wrapText="1"/>
    </xf>
    <xf numFmtId="0" fontId="36" fillId="31" borderId="0" xfId="0" applyFont="1" applyFill="1" applyAlignment="1">
      <alignment horizontal="justify"/>
    </xf>
    <xf numFmtId="0" fontId="27" fillId="33" borderId="11" xfId="0" applyFont="1" applyFill="1" applyBorder="1" applyAlignment="1">
      <alignment horizontal="left" vertical="center" wrapText="1"/>
    </xf>
    <xf numFmtId="49" fontId="74" fillId="33" borderId="14" xfId="0" applyNumberFormat="1" applyFont="1" applyFill="1" applyBorder="1" applyAlignment="1">
      <alignment horizontal="right" vertical="center" wrapText="1"/>
    </xf>
    <xf numFmtId="49" fontId="38" fillId="33" borderId="17" xfId="67" applyNumberFormat="1" applyFont="1" applyFill="1" applyBorder="1" applyAlignment="1">
      <alignment horizontal="center" vertical="center" wrapText="1"/>
      <protection/>
    </xf>
    <xf numFmtId="2" fontId="36" fillId="31" borderId="19" xfId="67" applyNumberFormat="1" applyFont="1" applyFill="1" applyBorder="1" applyAlignment="1">
      <alignment horizontal="left" vertical="center" wrapText="1"/>
      <protection/>
    </xf>
    <xf numFmtId="0" fontId="36" fillId="31" borderId="12" xfId="0" applyFont="1" applyFill="1" applyBorder="1" applyAlignment="1">
      <alignment horizontal="left" vertical="center" wrapText="1"/>
    </xf>
    <xf numFmtId="0" fontId="27" fillId="31" borderId="11" xfId="0" applyFont="1" applyFill="1" applyBorder="1" applyAlignment="1">
      <alignment horizontal="left" vertical="center" wrapText="1"/>
    </xf>
    <xf numFmtId="49" fontId="27" fillId="31" borderId="11" xfId="67" applyNumberFormat="1" applyFont="1" applyFill="1" applyBorder="1" applyAlignment="1">
      <alignment horizontal="center" vertical="center" wrapText="1"/>
      <protection/>
    </xf>
    <xf numFmtId="49" fontId="48" fillId="31" borderId="11" xfId="0" applyNumberFormat="1" applyFont="1" applyFill="1" applyBorder="1" applyAlignment="1">
      <alignment horizontal="center" vertical="center" wrapText="1"/>
    </xf>
    <xf numFmtId="49" fontId="27" fillId="34" borderId="14" xfId="0" applyNumberFormat="1" applyFont="1" applyFill="1" applyBorder="1" applyAlignment="1">
      <alignment horizontal="center" vertical="center"/>
    </xf>
    <xf numFmtId="49" fontId="27" fillId="34" borderId="15" xfId="0" applyNumberFormat="1" applyFont="1" applyFill="1" applyBorder="1" applyAlignment="1">
      <alignment horizontal="center" vertical="center" wrapText="1"/>
    </xf>
    <xf numFmtId="49" fontId="46" fillId="31" borderId="11" xfId="0" applyNumberFormat="1" applyFont="1" applyFill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right"/>
    </xf>
    <xf numFmtId="189" fontId="22" fillId="36" borderId="11" xfId="0" applyNumberFormat="1" applyFont="1" applyFill="1" applyBorder="1" applyAlignment="1">
      <alignment horizontal="right"/>
    </xf>
    <xf numFmtId="186" fontId="24" fillId="36" borderId="11" xfId="67" applyNumberFormat="1" applyFont="1" applyFill="1" applyBorder="1" applyAlignment="1">
      <alignment vertical="center" wrapText="1"/>
      <protection/>
    </xf>
    <xf numFmtId="0" fontId="31" fillId="31" borderId="11" xfId="0" applyFont="1" applyFill="1" applyBorder="1" applyAlignment="1">
      <alignment wrapText="1"/>
    </xf>
    <xf numFmtId="49" fontId="27" fillId="31" borderId="11" xfId="0" applyNumberFormat="1" applyFont="1" applyFill="1" applyBorder="1" applyAlignment="1">
      <alignment horizontal="center" vertical="center" wrapText="1"/>
    </xf>
    <xf numFmtId="49" fontId="40" fillId="31" borderId="11" xfId="0" applyNumberFormat="1" applyFont="1" applyFill="1" applyBorder="1" applyAlignment="1">
      <alignment horizontal="center" vertical="center" wrapText="1"/>
    </xf>
    <xf numFmtId="0" fontId="31" fillId="31" borderId="11" xfId="0" applyFont="1" applyFill="1" applyBorder="1" applyAlignment="1">
      <alignment horizontal="justify"/>
    </xf>
    <xf numFmtId="49" fontId="40" fillId="31" borderId="10" xfId="0" applyNumberFormat="1" applyFont="1" applyFill="1" applyBorder="1" applyAlignment="1">
      <alignment horizontal="center" vertical="center" wrapText="1"/>
    </xf>
    <xf numFmtId="0" fontId="36" fillId="31" borderId="19" xfId="0" applyFont="1" applyFill="1" applyBorder="1" applyAlignment="1">
      <alignment vertical="center" wrapText="1"/>
    </xf>
    <xf numFmtId="0" fontId="36" fillId="31" borderId="17" xfId="0" applyFont="1" applyFill="1" applyBorder="1" applyAlignment="1">
      <alignment vertical="center" wrapText="1"/>
    </xf>
    <xf numFmtId="0" fontId="37" fillId="0" borderId="0" xfId="0" applyFont="1" applyAlignment="1">
      <alignment/>
    </xf>
    <xf numFmtId="4" fontId="38" fillId="31" borderId="11" xfId="0" applyNumberFormat="1" applyFont="1" applyFill="1" applyBorder="1" applyAlignment="1">
      <alignment horizontal="right" vertical="center"/>
    </xf>
    <xf numFmtId="4" fontId="38" fillId="33" borderId="11" xfId="0" applyNumberFormat="1" applyFont="1" applyFill="1" applyBorder="1" applyAlignment="1">
      <alignment horizontal="right" vertical="center"/>
    </xf>
    <xf numFmtId="0" fontId="31" fillId="31" borderId="19" xfId="0" applyFont="1" applyFill="1" applyBorder="1" applyAlignment="1">
      <alignment horizontal="justify"/>
    </xf>
    <xf numFmtId="180" fontId="0" fillId="0" borderId="17" xfId="0" applyNumberFormat="1" applyBorder="1" applyAlignment="1">
      <alignment horizontal="right"/>
    </xf>
    <xf numFmtId="49" fontId="27" fillId="38" borderId="11" xfId="0" applyNumberFormat="1" applyFont="1" applyFill="1" applyBorder="1" applyAlignment="1">
      <alignment horizontal="center" vertical="center" wrapText="1"/>
    </xf>
    <xf numFmtId="49" fontId="27" fillId="39" borderId="11" xfId="58" applyNumberFormat="1" applyFont="1" applyFill="1" applyBorder="1" applyAlignment="1">
      <alignment horizontal="center" vertical="center" wrapText="1"/>
      <protection/>
    </xf>
    <xf numFmtId="49" fontId="46" fillId="39" borderId="11" xfId="0" applyNumberFormat="1" applyFont="1" applyFill="1" applyBorder="1" applyAlignment="1">
      <alignment horizontal="center" vertical="center" wrapText="1"/>
    </xf>
    <xf numFmtId="180" fontId="0" fillId="38" borderId="11" xfId="0" applyNumberFormat="1" applyFill="1" applyBorder="1" applyAlignment="1">
      <alignment horizontal="right"/>
    </xf>
    <xf numFmtId="49" fontId="27" fillId="0" borderId="11" xfId="67" applyNumberFormat="1" applyFont="1" applyFill="1" applyBorder="1" applyAlignment="1">
      <alignment horizontal="center" vertical="center" wrapText="1"/>
      <protection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34" borderId="19" xfId="0" applyNumberFormat="1" applyFont="1" applyFill="1" applyBorder="1" applyAlignment="1">
      <alignment horizontal="right" vertical="center" wrapText="1"/>
    </xf>
    <xf numFmtId="49" fontId="27" fillId="34" borderId="17" xfId="0" applyNumberFormat="1" applyFont="1" applyFill="1" applyBorder="1" applyAlignment="1">
      <alignment horizontal="left" vertical="center" wrapText="1"/>
    </xf>
    <xf numFmtId="180" fontId="66" fillId="0" borderId="11" xfId="0" applyNumberFormat="1" applyFont="1" applyBorder="1" applyAlignment="1">
      <alignment horizontal="right"/>
    </xf>
    <xf numFmtId="0" fontId="48" fillId="33" borderId="11" xfId="0" applyFont="1" applyFill="1" applyBorder="1" applyAlignment="1">
      <alignment vertical="top" wrapText="1"/>
    </xf>
    <xf numFmtId="49" fontId="36" fillId="33" borderId="11" xfId="0" applyNumberFormat="1" applyFont="1" applyFill="1" applyBorder="1" applyAlignment="1">
      <alignment horizontal="center" vertical="center" wrapText="1"/>
    </xf>
    <xf numFmtId="49" fontId="36" fillId="31" borderId="11" xfId="58" applyNumberFormat="1" applyFont="1" applyFill="1" applyBorder="1" applyAlignment="1">
      <alignment horizontal="center" vertical="center" wrapText="1"/>
      <protection/>
    </xf>
    <xf numFmtId="0" fontId="27" fillId="38" borderId="17" xfId="0" applyFont="1" applyFill="1" applyBorder="1" applyAlignment="1">
      <alignment/>
    </xf>
    <xf numFmtId="0" fontId="27" fillId="39" borderId="19" xfId="0" applyFont="1" applyFill="1" applyBorder="1" applyAlignment="1">
      <alignment horizontal="center" vertical="center" wrapText="1"/>
    </xf>
    <xf numFmtId="0" fontId="27" fillId="39" borderId="17" xfId="0" applyFont="1" applyFill="1" applyBorder="1" applyAlignment="1">
      <alignment horizontal="center" vertical="center" wrapText="1"/>
    </xf>
    <xf numFmtId="0" fontId="64" fillId="31" borderId="11" xfId="0" applyNumberFormat="1" applyFont="1" applyFill="1" applyBorder="1" applyAlignment="1">
      <alignment vertical="top" wrapText="1"/>
    </xf>
    <xf numFmtId="49" fontId="63" fillId="0" borderId="11" xfId="67" applyNumberFormat="1" applyFont="1" applyFill="1" applyBorder="1" applyAlignment="1">
      <alignment horizontal="center" vertical="center" wrapText="1"/>
      <protection/>
    </xf>
    <xf numFmtId="49" fontId="63" fillId="0" borderId="11" xfId="0" applyNumberFormat="1" applyFont="1" applyFill="1" applyBorder="1" applyAlignment="1">
      <alignment horizontal="center" vertical="center" wrapText="1"/>
    </xf>
    <xf numFmtId="49" fontId="63" fillId="34" borderId="19" xfId="0" applyNumberFormat="1" applyFont="1" applyFill="1" applyBorder="1" applyAlignment="1">
      <alignment horizontal="right" vertical="center" wrapText="1"/>
    </xf>
    <xf numFmtId="49" fontId="63" fillId="34" borderId="17" xfId="0" applyNumberFormat="1" applyFont="1" applyFill="1" applyBorder="1" applyAlignment="1">
      <alignment horizontal="left" vertical="center" wrapText="1"/>
    </xf>
    <xf numFmtId="49" fontId="65" fillId="31" borderId="11" xfId="0" applyNumberFormat="1" applyFont="1" applyFill="1" applyBorder="1" applyAlignment="1">
      <alignment horizontal="center" vertical="center" wrapText="1"/>
    </xf>
    <xf numFmtId="49" fontId="36" fillId="40" borderId="19" xfId="0" applyNumberFormat="1" applyFont="1" applyFill="1" applyBorder="1" applyAlignment="1">
      <alignment horizontal="right" vertical="center" wrapText="1"/>
    </xf>
    <xf numFmtId="49" fontId="36" fillId="40" borderId="17" xfId="0" applyNumberFormat="1" applyFont="1" applyFill="1" applyBorder="1" applyAlignment="1">
      <alignment horizontal="left" vertical="center" wrapText="1"/>
    </xf>
    <xf numFmtId="49" fontId="40" fillId="33" borderId="11" xfId="0" applyNumberFormat="1" applyFont="1" applyFill="1" applyBorder="1" applyAlignment="1">
      <alignment horizontal="center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49" fontId="36" fillId="0" borderId="11" xfId="58" applyNumberFormat="1" applyFont="1" applyFill="1" applyBorder="1" applyAlignment="1">
      <alignment horizontal="center" vertical="center" wrapText="1"/>
      <protection/>
    </xf>
    <xf numFmtId="0" fontId="75" fillId="31" borderId="11" xfId="0" applyFont="1" applyFill="1" applyBorder="1" applyAlignment="1">
      <alignment wrapText="1"/>
    </xf>
    <xf numFmtId="49" fontId="36" fillId="33" borderId="17" xfId="0" applyNumberFormat="1" applyFont="1" applyFill="1" applyBorder="1" applyAlignment="1">
      <alignment vertical="center" wrapText="1"/>
    </xf>
    <xf numFmtId="49" fontId="38" fillId="33" borderId="11" xfId="67" applyNumberFormat="1" applyFont="1" applyFill="1" applyBorder="1" applyAlignment="1">
      <alignment horizontal="center" vertical="center" wrapText="1"/>
      <protection/>
    </xf>
    <xf numFmtId="0" fontId="36" fillId="30" borderId="11" xfId="0" applyFont="1" applyFill="1" applyBorder="1" applyAlignment="1">
      <alignment/>
    </xf>
    <xf numFmtId="49" fontId="31" fillId="31" borderId="14" xfId="0" applyNumberFormat="1" applyFont="1" applyFill="1" applyBorder="1" applyAlignment="1">
      <alignment horizontal="right" vertical="center" wrapText="1"/>
    </xf>
    <xf numFmtId="49" fontId="36" fillId="31" borderId="17" xfId="0" applyNumberFormat="1" applyFont="1" applyFill="1" applyBorder="1" applyAlignment="1">
      <alignment vertical="center" wrapText="1"/>
    </xf>
    <xf numFmtId="49" fontId="38" fillId="31" borderId="11" xfId="67" applyNumberFormat="1" applyFont="1" applyFill="1" applyBorder="1" applyAlignment="1">
      <alignment horizontal="center" vertical="center" wrapText="1"/>
      <protection/>
    </xf>
    <xf numFmtId="49" fontId="31" fillId="31" borderId="19" xfId="0" applyNumberFormat="1" applyFont="1" applyFill="1" applyBorder="1" applyAlignment="1">
      <alignment horizontal="right" vertical="center" wrapText="1"/>
    </xf>
    <xf numFmtId="186" fontId="24" fillId="0" borderId="0" xfId="59" applyNumberFormat="1" applyFont="1" applyFill="1" applyAlignment="1">
      <alignment vertical="center"/>
      <protection/>
    </xf>
    <xf numFmtId="186" fontId="26" fillId="0" borderId="0" xfId="59" applyNumberFormat="1" applyFont="1" applyFill="1" applyAlignment="1">
      <alignment vertical="center"/>
      <protection/>
    </xf>
    <xf numFmtId="186" fontId="30" fillId="0" borderId="0" xfId="0" applyNumberFormat="1" applyFont="1" applyFill="1" applyAlignment="1">
      <alignment vertical="center"/>
    </xf>
    <xf numFmtId="49" fontId="38" fillId="0" borderId="0" xfId="0" applyNumberFormat="1" applyFont="1" applyFill="1" applyBorder="1" applyAlignment="1">
      <alignment horizontal="right" vertical="center" wrapText="1"/>
    </xf>
    <xf numFmtId="49" fontId="38" fillId="24" borderId="0" xfId="0" applyNumberFormat="1" applyFont="1" applyFill="1" applyBorder="1" applyAlignment="1">
      <alignment horizontal="right" vertical="top" wrapText="1"/>
    </xf>
    <xf numFmtId="49" fontId="38" fillId="24" borderId="0" xfId="0" applyNumberFormat="1" applyFont="1" applyFill="1" applyBorder="1" applyAlignment="1">
      <alignment horizontal="right" vertical="center" wrapText="1"/>
    </xf>
    <xf numFmtId="0" fontId="38" fillId="24" borderId="0" xfId="0" applyFont="1" applyFill="1" applyBorder="1" applyAlignment="1">
      <alignment horizontal="right" vertical="center" wrapText="1"/>
    </xf>
    <xf numFmtId="0" fontId="41" fillId="0" borderId="0" xfId="57" applyFont="1" applyAlignment="1">
      <alignment horizontal="center" vertical="center"/>
      <protection/>
    </xf>
    <xf numFmtId="0" fontId="44" fillId="24" borderId="19" xfId="0" applyFont="1" applyFill="1" applyBorder="1" applyAlignment="1">
      <alignment horizontal="center" vertical="center" wrapText="1"/>
    </xf>
    <xf numFmtId="0" fontId="44" fillId="24" borderId="17" xfId="0" applyFont="1" applyFill="1" applyBorder="1" applyAlignment="1">
      <alignment horizontal="center" vertical="center" wrapText="1"/>
    </xf>
    <xf numFmtId="0" fontId="38" fillId="24" borderId="0" xfId="57" applyFont="1" applyFill="1" applyAlignment="1">
      <alignment horizontal="right"/>
      <protection/>
    </xf>
    <xf numFmtId="0" fontId="40" fillId="24" borderId="0" xfId="57" applyFont="1" applyFill="1" applyAlignment="1">
      <alignment horizontal="right"/>
      <protection/>
    </xf>
    <xf numFmtId="0" fontId="41" fillId="24" borderId="0" xfId="57" applyFont="1" applyFill="1" applyAlignment="1">
      <alignment horizontal="center" vertical="center" wrapText="1"/>
      <protection/>
    </xf>
    <xf numFmtId="49" fontId="22" fillId="25" borderId="19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4" borderId="19" xfId="0" applyNumberFormat="1" applyFont="1" applyFill="1" applyBorder="1" applyAlignment="1">
      <alignment horizontal="left" vertical="center" wrapText="1"/>
    </xf>
    <xf numFmtId="49" fontId="22" fillId="24" borderId="17" xfId="0" applyNumberFormat="1" applyFont="1" applyFill="1" applyBorder="1" applyAlignment="1">
      <alignment horizontal="left" vertical="center" wrapText="1"/>
    </xf>
    <xf numFmtId="49" fontId="22" fillId="27" borderId="19" xfId="0" applyNumberFormat="1" applyFont="1" applyFill="1" applyBorder="1" applyAlignment="1">
      <alignment horizontal="center" vertical="center" wrapText="1"/>
    </xf>
    <xf numFmtId="49" fontId="22" fillId="27" borderId="17" xfId="0" applyNumberFormat="1" applyFont="1" applyFill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23" borderId="19" xfId="0" applyNumberFormat="1" applyFont="1" applyFill="1" applyBorder="1" applyAlignment="1">
      <alignment horizontal="right" vertical="center" wrapText="1"/>
    </xf>
    <xf numFmtId="49" fontId="22" fillId="23" borderId="17" xfId="0" applyNumberFormat="1" applyFont="1" applyFill="1" applyBorder="1" applyAlignment="1">
      <alignment horizontal="right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49" fontId="22" fillId="27" borderId="19" xfId="0" applyNumberFormat="1" applyFont="1" applyFill="1" applyBorder="1" applyAlignment="1">
      <alignment horizontal="left" vertical="center" wrapText="1"/>
    </xf>
    <xf numFmtId="49" fontId="22" fillId="27" borderId="17" xfId="0" applyNumberFormat="1" applyFont="1" applyFill="1" applyBorder="1" applyAlignment="1">
      <alignment horizontal="left" vertical="center" wrapText="1"/>
    </xf>
    <xf numFmtId="49" fontId="24" fillId="27" borderId="19" xfId="0" applyNumberFormat="1" applyFont="1" applyFill="1" applyBorder="1" applyAlignment="1">
      <alignment horizontal="right" vertical="center" wrapText="1"/>
    </xf>
    <xf numFmtId="49" fontId="24" fillId="27" borderId="17" xfId="0" applyNumberFormat="1" applyFont="1" applyFill="1" applyBorder="1" applyAlignment="1">
      <alignment horizontal="right" vertical="center" wrapText="1"/>
    </xf>
    <xf numFmtId="49" fontId="24" fillId="27" borderId="19" xfId="0" applyNumberFormat="1" applyFont="1" applyFill="1" applyBorder="1" applyAlignment="1">
      <alignment horizontal="left" vertical="center" wrapText="1"/>
    </xf>
    <xf numFmtId="49" fontId="24" fillId="27" borderId="17" xfId="0" applyNumberFormat="1" applyFont="1" applyFill="1" applyBorder="1" applyAlignment="1">
      <alignment horizontal="left" vertical="center" wrapText="1"/>
    </xf>
    <xf numFmtId="49" fontId="23" fillId="27" borderId="19" xfId="0" applyNumberFormat="1" applyFont="1" applyFill="1" applyBorder="1" applyAlignment="1">
      <alignment horizontal="center" vertical="center" wrapText="1"/>
    </xf>
    <xf numFmtId="49" fontId="23" fillId="27" borderId="17" xfId="0" applyNumberFormat="1" applyFont="1" applyFill="1" applyBorder="1" applyAlignment="1">
      <alignment horizontal="center" vertical="center" wrapText="1"/>
    </xf>
    <xf numFmtId="49" fontId="22" fillId="24" borderId="19" xfId="0" applyNumberFormat="1" applyFont="1" applyFill="1" applyBorder="1" applyAlignment="1">
      <alignment horizontal="right" vertical="center" wrapText="1"/>
    </xf>
    <xf numFmtId="49" fontId="22" fillId="24" borderId="17" xfId="0" applyNumberFormat="1" applyFont="1" applyFill="1" applyBorder="1" applyAlignment="1">
      <alignment horizontal="right" vertical="center" wrapText="1"/>
    </xf>
    <xf numFmtId="0" fontId="23" fillId="27" borderId="19" xfId="0" applyFont="1" applyFill="1" applyBorder="1" applyAlignment="1">
      <alignment horizontal="center" vertical="center" wrapText="1"/>
    </xf>
    <xf numFmtId="0" fontId="23" fillId="27" borderId="17" xfId="0" applyFont="1" applyFill="1" applyBorder="1" applyAlignment="1">
      <alignment horizontal="center" vertical="center" wrapText="1"/>
    </xf>
    <xf numFmtId="0" fontId="24" fillId="23" borderId="19" xfId="59" applyFont="1" applyFill="1" applyBorder="1" applyAlignment="1">
      <alignment horizontal="center" wrapText="1"/>
      <protection/>
    </xf>
    <xf numFmtId="0" fontId="24" fillId="23" borderId="17" xfId="59" applyFont="1" applyFill="1" applyBorder="1" applyAlignment="1">
      <alignment horizontal="center" wrapText="1"/>
      <protection/>
    </xf>
    <xf numFmtId="49" fontId="24" fillId="23" borderId="19" xfId="0" applyNumberFormat="1" applyFont="1" applyFill="1" applyBorder="1" applyAlignment="1">
      <alignment horizontal="right" vertical="center" wrapText="1"/>
    </xf>
    <xf numFmtId="49" fontId="24" fillId="23" borderId="17" xfId="0" applyNumberFormat="1" applyFont="1" applyFill="1" applyBorder="1" applyAlignment="1">
      <alignment horizontal="right" vertical="center" wrapText="1"/>
    </xf>
    <xf numFmtId="0" fontId="23" fillId="25" borderId="19" xfId="0" applyFont="1" applyFill="1" applyBorder="1" applyAlignment="1">
      <alignment horizontal="center" vertical="center" wrapText="1"/>
    </xf>
    <xf numFmtId="0" fontId="23" fillId="25" borderId="17" xfId="0" applyFont="1" applyFill="1" applyBorder="1" applyAlignment="1">
      <alignment horizontal="center" vertical="center" wrapText="1"/>
    </xf>
    <xf numFmtId="0" fontId="36" fillId="31" borderId="19" xfId="0" applyFont="1" applyFill="1" applyBorder="1" applyAlignment="1">
      <alignment vertical="center" wrapText="1"/>
    </xf>
    <xf numFmtId="0" fontId="36" fillId="31" borderId="17" xfId="0" applyFont="1" applyFill="1" applyBorder="1" applyAlignment="1">
      <alignment vertical="center" wrapText="1"/>
    </xf>
    <xf numFmtId="49" fontId="23" fillId="25" borderId="19" xfId="0" applyNumberFormat="1" applyFont="1" applyFill="1" applyBorder="1" applyAlignment="1">
      <alignment horizontal="center" vertical="center" wrapText="1"/>
    </xf>
    <xf numFmtId="49" fontId="23" fillId="25" borderId="17" xfId="0" applyNumberFormat="1" applyFont="1" applyFill="1" applyBorder="1" applyAlignment="1">
      <alignment horizontal="center" vertical="center" wrapText="1"/>
    </xf>
    <xf numFmtId="0" fontId="26" fillId="23" borderId="19" xfId="59" applyFont="1" applyFill="1" applyBorder="1" applyAlignment="1">
      <alignment horizontal="center" vertical="center" wrapText="1"/>
      <protection/>
    </xf>
    <xf numFmtId="0" fontId="26" fillId="23" borderId="17" xfId="59" applyFont="1" applyFill="1" applyBorder="1" applyAlignment="1">
      <alignment horizontal="center" vertical="center" wrapText="1"/>
      <protection/>
    </xf>
    <xf numFmtId="0" fontId="23" fillId="23" borderId="19" xfId="0" applyFont="1" applyFill="1" applyBorder="1" applyAlignment="1">
      <alignment horizontal="center" vertical="center" wrapText="1"/>
    </xf>
    <xf numFmtId="0" fontId="23" fillId="23" borderId="17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7" borderId="44" xfId="0" applyFont="1" applyFill="1" applyBorder="1" applyAlignment="1">
      <alignment horizontal="center" vertical="top" wrapText="1"/>
    </xf>
    <xf numFmtId="0" fontId="22" fillId="27" borderId="17" xfId="0" applyFont="1" applyFill="1" applyBorder="1" applyAlignment="1">
      <alignment horizontal="center" vertical="top" wrapText="1"/>
    </xf>
    <xf numFmtId="0" fontId="24" fillId="23" borderId="19" xfId="59" applyFont="1" applyFill="1" applyBorder="1" applyAlignment="1">
      <alignment horizontal="center" vertical="center" wrapText="1"/>
      <protection/>
    </xf>
    <xf numFmtId="0" fontId="24" fillId="23" borderId="17" xfId="59" applyFont="1" applyFill="1" applyBorder="1" applyAlignment="1">
      <alignment horizontal="center" vertical="center" wrapText="1"/>
      <protection/>
    </xf>
    <xf numFmtId="49" fontId="31" fillId="0" borderId="0" xfId="0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31" fillId="0" borderId="0" xfId="58" applyFont="1" applyFill="1" applyAlignment="1">
      <alignment vertical="top"/>
      <protection/>
    </xf>
    <xf numFmtId="0" fontId="68" fillId="0" borderId="0" xfId="0" applyFont="1" applyBorder="1" applyAlignment="1">
      <alignment horizontal="righ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_Бюджет2014_Рыльск(уточнение 8)" xfId="57"/>
    <cellStyle name="Обычный_Прил.1,2,3-2009" xfId="58"/>
    <cellStyle name="Обычный_Прил.7,8 Расходы_2009" xfId="59"/>
    <cellStyle name="Обычный_прил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1820E322DA1BBA42282C9440EEF08E6CC43400235U6VEM" TargetMode="External" /><Relationship Id="rId2" Type="http://schemas.openxmlformats.org/officeDocument/2006/relationships/hyperlink" Target="consultantplus://offline/ref=C6EF3AE28B6C46D1117CBBA251A07B11C6C7C5768D67618A03322DA1BBA42282C9440EEF08E6CC4340053CU6VAM" TargetMode="External" /><Relationship Id="rId3" Type="http://schemas.openxmlformats.org/officeDocument/2006/relationships/hyperlink" Target="consultantplus://offline/ref=C6EF3AE28B6C46D1117CBBA251A07B11C6C7C5768D67668B05322DA1BBA42282C9440EEF08E6CC43400635U6VBM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9"/>
  <sheetViews>
    <sheetView tabSelected="1" zoomScalePageLayoutView="0" workbookViewId="0" topLeftCell="A21">
      <selection activeCell="A3" sqref="A3:C3"/>
    </sheetView>
  </sheetViews>
  <sheetFormatPr defaultColWidth="8.8515625" defaultRowHeight="15"/>
  <cols>
    <col min="1" max="1" width="24.57421875" style="64" customWidth="1"/>
    <col min="2" max="2" width="110.00390625" style="223" customWidth="1"/>
    <col min="3" max="3" width="12.421875" style="224" customWidth="1"/>
    <col min="4" max="4" width="8.8515625" style="311" customWidth="1"/>
    <col min="5" max="5" width="11.421875" style="311" bestFit="1" customWidth="1"/>
    <col min="6" max="16384" width="8.8515625" style="311" customWidth="1"/>
  </cols>
  <sheetData>
    <row r="1" spans="1:3" s="58" customFormat="1" ht="15.75" customHeight="1">
      <c r="A1" s="619" t="s">
        <v>113</v>
      </c>
      <c r="B1" s="619"/>
      <c r="C1" s="619"/>
    </row>
    <row r="2" spans="1:3" s="58" customFormat="1" ht="15" customHeight="1">
      <c r="A2" s="280"/>
      <c r="B2" s="620" t="s">
        <v>548</v>
      </c>
      <c r="C2" s="620"/>
    </row>
    <row r="3" spans="1:3" s="58" customFormat="1" ht="15.75" customHeight="1">
      <c r="A3" s="621" t="s">
        <v>554</v>
      </c>
      <c r="B3" s="621"/>
      <c r="C3" s="621"/>
    </row>
    <row r="4" spans="1:3" s="59" customFormat="1" ht="16.5" customHeight="1">
      <c r="A4" s="622" t="s">
        <v>546</v>
      </c>
      <c r="B4" s="622"/>
      <c r="C4" s="622"/>
    </row>
    <row r="5" spans="1:3" s="59" customFormat="1" ht="16.5">
      <c r="A5" s="622" t="s">
        <v>547</v>
      </c>
      <c r="B5" s="622"/>
      <c r="C5" s="622"/>
    </row>
    <row r="6" spans="1:3" ht="12.75" customHeight="1">
      <c r="A6" s="281"/>
      <c r="B6" s="626"/>
      <c r="C6" s="626"/>
    </row>
    <row r="7" spans="1:3" ht="15" customHeight="1" hidden="1">
      <c r="A7" s="281"/>
      <c r="B7" s="627"/>
      <c r="C7" s="627"/>
    </row>
    <row r="8" spans="1:3" ht="15.75">
      <c r="A8" s="282"/>
      <c r="B8" s="479"/>
      <c r="C8" s="283"/>
    </row>
    <row r="9" spans="1:3" s="225" customFormat="1" ht="51.75" customHeight="1">
      <c r="A9" s="628" t="s">
        <v>497</v>
      </c>
      <c r="B9" s="628"/>
      <c r="C9" s="628"/>
    </row>
    <row r="10" spans="1:3" s="225" customFormat="1" ht="1.5" customHeight="1">
      <c r="A10" s="623"/>
      <c r="B10" s="623"/>
      <c r="C10" s="623"/>
    </row>
    <row r="11" ht="13.5" customHeight="1">
      <c r="C11" s="226" t="s">
        <v>336</v>
      </c>
    </row>
    <row r="12" spans="1:3" s="230" customFormat="1" ht="42.75" customHeight="1">
      <c r="A12" s="227" t="s">
        <v>337</v>
      </c>
      <c r="B12" s="228" t="s">
        <v>338</v>
      </c>
      <c r="C12" s="229" t="s">
        <v>498</v>
      </c>
    </row>
    <row r="13" spans="1:5" ht="18.75" customHeight="1">
      <c r="A13" s="624" t="s">
        <v>339</v>
      </c>
      <c r="B13" s="625"/>
      <c r="C13" s="231">
        <f>C14+C51</f>
        <v>9820944</v>
      </c>
      <c r="E13" s="461">
        <v>9820944</v>
      </c>
    </row>
    <row r="14" spans="1:5" ht="17.25" customHeight="1">
      <c r="A14" s="232" t="s">
        <v>340</v>
      </c>
      <c r="B14" s="233" t="s">
        <v>341</v>
      </c>
      <c r="C14" s="231">
        <f>+C15+C23+C31+C34+C44+C20+C40</f>
        <v>4254922</v>
      </c>
      <c r="E14" s="461">
        <f>E13-C13</f>
        <v>0</v>
      </c>
    </row>
    <row r="15" spans="1:5" ht="15">
      <c r="A15" s="232" t="s">
        <v>342</v>
      </c>
      <c r="B15" s="233" t="s">
        <v>343</v>
      </c>
      <c r="C15" s="231">
        <f>C16</f>
        <v>213299</v>
      </c>
      <c r="E15" s="461"/>
    </row>
    <row r="16" spans="1:3" ht="15" customHeight="1">
      <c r="A16" s="234" t="s">
        <v>344</v>
      </c>
      <c r="B16" s="235" t="s">
        <v>345</v>
      </c>
      <c r="C16" s="236">
        <f>C17+C18+C19</f>
        <v>213299</v>
      </c>
    </row>
    <row r="17" spans="1:3" ht="38.25" customHeight="1">
      <c r="A17" s="237" t="s">
        <v>346</v>
      </c>
      <c r="B17" s="238" t="s">
        <v>347</v>
      </c>
      <c r="C17" s="239">
        <v>212216</v>
      </c>
    </row>
    <row r="18" spans="1:3" ht="43.5" customHeight="1">
      <c r="A18" s="237" t="s">
        <v>435</v>
      </c>
      <c r="B18" s="321" t="s">
        <v>440</v>
      </c>
      <c r="C18" s="239">
        <v>405</v>
      </c>
    </row>
    <row r="19" spans="1:3" ht="26.25">
      <c r="A19" s="237" t="s">
        <v>436</v>
      </c>
      <c r="B19" s="321" t="s">
        <v>441</v>
      </c>
      <c r="C19" s="239">
        <v>678</v>
      </c>
    </row>
    <row r="20" spans="1:3" ht="15">
      <c r="A20" s="232" t="s">
        <v>348</v>
      </c>
      <c r="B20" s="240" t="s">
        <v>349</v>
      </c>
      <c r="C20" s="239">
        <f>C21</f>
        <v>37500</v>
      </c>
    </row>
    <row r="21" spans="1:3" ht="15">
      <c r="A21" s="241" t="s">
        <v>350</v>
      </c>
      <c r="B21" s="242" t="s">
        <v>351</v>
      </c>
      <c r="C21" s="239">
        <f>C22</f>
        <v>37500</v>
      </c>
    </row>
    <row r="22" spans="1:3" ht="15">
      <c r="A22" s="243" t="s">
        <v>352</v>
      </c>
      <c r="B22" s="244" t="s">
        <v>351</v>
      </c>
      <c r="C22" s="239">
        <v>37500</v>
      </c>
    </row>
    <row r="23" spans="1:3" s="245" customFormat="1" ht="15.75">
      <c r="A23" s="232" t="s">
        <v>353</v>
      </c>
      <c r="B23" s="233" t="s">
        <v>354</v>
      </c>
      <c r="C23" s="231">
        <f>C24+C26</f>
        <v>1531500</v>
      </c>
    </row>
    <row r="24" spans="1:3" s="245" customFormat="1" ht="18" customHeight="1">
      <c r="A24" s="234" t="s">
        <v>355</v>
      </c>
      <c r="B24" s="235" t="s">
        <v>356</v>
      </c>
      <c r="C24" s="236">
        <f>C25</f>
        <v>150565</v>
      </c>
    </row>
    <row r="25" spans="1:3" ht="27" customHeight="1">
      <c r="A25" s="237" t="s">
        <v>357</v>
      </c>
      <c r="B25" s="238" t="s">
        <v>358</v>
      </c>
      <c r="C25" s="246">
        <v>150565</v>
      </c>
    </row>
    <row r="26" spans="1:3" ht="15" customHeight="1">
      <c r="A26" s="234" t="s">
        <v>359</v>
      </c>
      <c r="B26" s="247" t="s">
        <v>360</v>
      </c>
      <c r="C26" s="236">
        <f>C27+C29</f>
        <v>1380935</v>
      </c>
    </row>
    <row r="27" spans="1:4" ht="15" customHeight="1">
      <c r="A27" s="234" t="s">
        <v>361</v>
      </c>
      <c r="B27" s="248" t="s">
        <v>362</v>
      </c>
      <c r="C27" s="236">
        <f>C28</f>
        <v>637947</v>
      </c>
      <c r="D27" s="461"/>
    </row>
    <row r="28" spans="1:3" ht="17.25" customHeight="1">
      <c r="A28" s="234" t="s">
        <v>363</v>
      </c>
      <c r="B28" s="249" t="s">
        <v>364</v>
      </c>
      <c r="C28" s="250">
        <v>637947</v>
      </c>
    </row>
    <row r="29" spans="1:3" ht="15" customHeight="1">
      <c r="A29" s="234" t="s">
        <v>365</v>
      </c>
      <c r="B29" s="247" t="s">
        <v>366</v>
      </c>
      <c r="C29" s="236">
        <f>C30</f>
        <v>742988</v>
      </c>
    </row>
    <row r="30" spans="1:3" ht="19.5" customHeight="1">
      <c r="A30" s="234" t="s">
        <v>367</v>
      </c>
      <c r="B30" s="249" t="s">
        <v>437</v>
      </c>
      <c r="C30" s="250">
        <v>742988</v>
      </c>
    </row>
    <row r="31" spans="1:3" ht="15" customHeight="1">
      <c r="A31" s="251" t="s">
        <v>368</v>
      </c>
      <c r="B31" s="252" t="s">
        <v>369</v>
      </c>
      <c r="C31" s="231">
        <f>C32</f>
        <v>21809</v>
      </c>
    </row>
    <row r="32" spans="1:3" s="312" customFormat="1" ht="29.25" customHeight="1">
      <c r="A32" s="253" t="s">
        <v>370</v>
      </c>
      <c r="B32" s="254" t="s">
        <v>371</v>
      </c>
      <c r="C32" s="236">
        <f>C33</f>
        <v>21809</v>
      </c>
    </row>
    <row r="33" spans="1:3" ht="31.5" customHeight="1">
      <c r="A33" s="255" t="s">
        <v>372</v>
      </c>
      <c r="B33" s="256" t="s">
        <v>373</v>
      </c>
      <c r="C33" s="284">
        <v>21809</v>
      </c>
    </row>
    <row r="34" spans="1:5" ht="25.5">
      <c r="A34" s="232" t="s">
        <v>374</v>
      </c>
      <c r="B34" s="233" t="s">
        <v>375</v>
      </c>
      <c r="C34" s="231">
        <f>C35</f>
        <v>709814</v>
      </c>
      <c r="E34" s="461">
        <f>C34-C26</f>
        <v>-671121</v>
      </c>
    </row>
    <row r="35" spans="1:3" ht="40.5" customHeight="1">
      <c r="A35" s="465" t="s">
        <v>376</v>
      </c>
      <c r="B35" s="257" t="s">
        <v>377</v>
      </c>
      <c r="C35" s="236">
        <f>C38+C37</f>
        <v>709814</v>
      </c>
    </row>
    <row r="36" spans="1:3" ht="39" customHeight="1">
      <c r="A36" s="467" t="s">
        <v>484</v>
      </c>
      <c r="B36" s="478" t="s">
        <v>485</v>
      </c>
      <c r="C36" s="236">
        <f>C37</f>
        <v>664771</v>
      </c>
    </row>
    <row r="37" spans="1:3" ht="42" customHeight="1">
      <c r="A37" s="467" t="s">
        <v>438</v>
      </c>
      <c r="B37" s="313" t="s">
        <v>439</v>
      </c>
      <c r="C37" s="236">
        <v>664771</v>
      </c>
    </row>
    <row r="38" spans="1:3" ht="39" customHeight="1">
      <c r="A38" s="466" t="s">
        <v>378</v>
      </c>
      <c r="B38" s="249" t="s">
        <v>379</v>
      </c>
      <c r="C38" s="236">
        <f>C39</f>
        <v>45043</v>
      </c>
    </row>
    <row r="39" spans="1:3" ht="25.5">
      <c r="A39" s="234" t="s">
        <v>380</v>
      </c>
      <c r="B39" s="249" t="s">
        <v>381</v>
      </c>
      <c r="C39" s="250">
        <v>45043</v>
      </c>
    </row>
    <row r="40" spans="1:3" ht="15">
      <c r="A40" s="258" t="s">
        <v>464</v>
      </c>
      <c r="B40" s="459" t="s">
        <v>465</v>
      </c>
      <c r="C40" s="250">
        <f>C41</f>
        <v>21000</v>
      </c>
    </row>
    <row r="41" spans="1:3" ht="15">
      <c r="A41" s="253" t="s">
        <v>466</v>
      </c>
      <c r="B41" s="460" t="s">
        <v>467</v>
      </c>
      <c r="C41" s="250">
        <f>C43+C42</f>
        <v>21000</v>
      </c>
    </row>
    <row r="42" spans="1:3" ht="25.5">
      <c r="A42" s="253" t="s">
        <v>468</v>
      </c>
      <c r="B42" s="460" t="s">
        <v>471</v>
      </c>
      <c r="C42" s="250">
        <f>20935+65</f>
        <v>21000</v>
      </c>
    </row>
    <row r="43" spans="1:3" ht="15" hidden="1">
      <c r="A43" s="253" t="s">
        <v>470</v>
      </c>
      <c r="B43" s="460" t="s">
        <v>469</v>
      </c>
      <c r="C43" s="250">
        <v>0</v>
      </c>
    </row>
    <row r="44" spans="1:3" s="260" customFormat="1" ht="15" hidden="1">
      <c r="A44" s="258" t="s">
        <v>382</v>
      </c>
      <c r="B44" s="259" t="s">
        <v>383</v>
      </c>
      <c r="C44" s="231">
        <f>C45</f>
        <v>1720000</v>
      </c>
    </row>
    <row r="45" spans="1:3" s="312" customFormat="1" ht="25.5">
      <c r="A45" s="253" t="s">
        <v>384</v>
      </c>
      <c r="B45" s="254" t="s">
        <v>385</v>
      </c>
      <c r="C45" s="236">
        <f>C46</f>
        <v>1720000</v>
      </c>
    </row>
    <row r="46" spans="1:3" ht="15">
      <c r="A46" s="253" t="s">
        <v>541</v>
      </c>
      <c r="B46" s="254" t="s">
        <v>386</v>
      </c>
      <c r="C46" s="236">
        <f>C47</f>
        <v>1720000</v>
      </c>
    </row>
    <row r="47" spans="1:3" ht="24.75" customHeight="1">
      <c r="A47" s="261" t="s">
        <v>540</v>
      </c>
      <c r="B47" s="256" t="s">
        <v>387</v>
      </c>
      <c r="C47" s="236">
        <v>1720000</v>
      </c>
    </row>
    <row r="48" spans="1:3" ht="15" hidden="1">
      <c r="A48" s="262" t="s">
        <v>388</v>
      </c>
      <c r="B48" s="319" t="s">
        <v>389</v>
      </c>
      <c r="C48" s="236"/>
    </row>
    <row r="49" spans="1:3" ht="26.25" hidden="1">
      <c r="A49" s="262" t="s">
        <v>390</v>
      </c>
      <c r="B49" s="320" t="s">
        <v>391</v>
      </c>
      <c r="C49" s="236"/>
    </row>
    <row r="50" spans="1:3" ht="26.25" hidden="1">
      <c r="A50" s="262" t="s">
        <v>392</v>
      </c>
      <c r="B50" s="320" t="s">
        <v>393</v>
      </c>
      <c r="C50" s="236"/>
    </row>
    <row r="51" spans="1:3" ht="20.25" customHeight="1">
      <c r="A51" s="232" t="s">
        <v>394</v>
      </c>
      <c r="B51" s="263" t="s">
        <v>25</v>
      </c>
      <c r="C51" s="264">
        <f>C52</f>
        <v>5566022</v>
      </c>
    </row>
    <row r="52" spans="1:3" ht="18" customHeight="1">
      <c r="A52" s="232" t="s">
        <v>26</v>
      </c>
      <c r="B52" s="233" t="s">
        <v>27</v>
      </c>
      <c r="C52" s="264">
        <f>C53+C61+C68+C73+C66+C76</f>
        <v>5566022</v>
      </c>
    </row>
    <row r="53" spans="1:5" ht="18" customHeight="1">
      <c r="A53" s="232" t="s">
        <v>486</v>
      </c>
      <c r="B53" s="233" t="s">
        <v>28</v>
      </c>
      <c r="C53" s="264">
        <f>C54+C56</f>
        <v>1486228</v>
      </c>
      <c r="E53" s="461">
        <f>C53+C14</f>
        <v>5741150</v>
      </c>
    </row>
    <row r="54" spans="1:3" ht="16.5" customHeight="1">
      <c r="A54" s="234" t="s">
        <v>483</v>
      </c>
      <c r="B54" s="235" t="s">
        <v>29</v>
      </c>
      <c r="C54" s="264">
        <f>C55</f>
        <v>1347385</v>
      </c>
    </row>
    <row r="55" spans="1:3" ht="17.25" customHeight="1">
      <c r="A55" s="234" t="s">
        <v>482</v>
      </c>
      <c r="B55" s="235" t="s">
        <v>30</v>
      </c>
      <c r="C55" s="265">
        <v>1347385</v>
      </c>
    </row>
    <row r="56" spans="1:3" ht="15" hidden="1">
      <c r="A56" s="234" t="s">
        <v>481</v>
      </c>
      <c r="B56" s="235" t="s">
        <v>31</v>
      </c>
      <c r="C56" s="264">
        <f>C57</f>
        <v>138843</v>
      </c>
    </row>
    <row r="57" spans="1:3" ht="15">
      <c r="A57" s="234" t="s">
        <v>480</v>
      </c>
      <c r="B57" s="235" t="s">
        <v>32</v>
      </c>
      <c r="C57" s="265">
        <v>138843</v>
      </c>
    </row>
    <row r="58" spans="1:3" ht="15" hidden="1">
      <c r="A58" s="234"/>
      <c r="B58" s="235"/>
      <c r="C58" s="265"/>
    </row>
    <row r="59" spans="1:3" ht="15" hidden="1">
      <c r="A59" s="234"/>
      <c r="B59" s="235"/>
      <c r="C59" s="265"/>
    </row>
    <row r="60" spans="1:3" ht="15" hidden="1">
      <c r="A60" s="462"/>
      <c r="B60" s="463"/>
      <c r="C60" s="265"/>
    </row>
    <row r="61" spans="1:3" ht="15">
      <c r="A61" s="232" t="s">
        <v>487</v>
      </c>
      <c r="B61" s="233" t="s">
        <v>33</v>
      </c>
      <c r="C61" s="264">
        <f>C64+C62+C67</f>
        <v>2161266</v>
      </c>
    </row>
    <row r="62" spans="1:3" ht="25.5">
      <c r="A62" s="531" t="s">
        <v>515</v>
      </c>
      <c r="B62" s="531" t="s">
        <v>514</v>
      </c>
      <c r="C62" s="264">
        <f>C63</f>
        <v>1000000</v>
      </c>
    </row>
    <row r="63" spans="1:3" ht="25.5">
      <c r="A63" s="531" t="s">
        <v>517</v>
      </c>
      <c r="B63" s="531" t="s">
        <v>516</v>
      </c>
      <c r="C63" s="264">
        <v>1000000</v>
      </c>
    </row>
    <row r="64" spans="1:3" ht="15">
      <c r="A64" s="234" t="s">
        <v>488</v>
      </c>
      <c r="B64" s="235" t="s">
        <v>34</v>
      </c>
      <c r="C64" s="265">
        <f>C65</f>
        <v>678070</v>
      </c>
    </row>
    <row r="65" spans="1:3" ht="17.25" customHeight="1">
      <c r="A65" s="234" t="s">
        <v>489</v>
      </c>
      <c r="B65" s="235" t="s">
        <v>35</v>
      </c>
      <c r="C65" s="265">
        <v>678070</v>
      </c>
    </row>
    <row r="66" spans="1:3" ht="25.5">
      <c r="A66" s="462" t="s">
        <v>537</v>
      </c>
      <c r="B66" s="463" t="s">
        <v>472</v>
      </c>
      <c r="C66" s="265">
        <v>1213153</v>
      </c>
    </row>
    <row r="67" spans="1:3" ht="15">
      <c r="A67" s="462" t="s">
        <v>539</v>
      </c>
      <c r="B67" s="577" t="s">
        <v>538</v>
      </c>
      <c r="C67" s="579">
        <v>483196</v>
      </c>
    </row>
    <row r="68" spans="1:3" ht="18.75" customHeight="1">
      <c r="A68" s="232" t="s">
        <v>479</v>
      </c>
      <c r="B68" s="392" t="s">
        <v>36</v>
      </c>
      <c r="C68" s="264">
        <f>C69+C71</f>
        <v>80754</v>
      </c>
    </row>
    <row r="69" spans="1:3" ht="24.75" customHeight="1">
      <c r="A69" s="234" t="s">
        <v>478</v>
      </c>
      <c r="B69" s="235" t="s">
        <v>37</v>
      </c>
      <c r="C69" s="264">
        <f>C70</f>
        <v>80754</v>
      </c>
    </row>
    <row r="70" spans="1:3" ht="30" customHeight="1">
      <c r="A70" s="234" t="s">
        <v>477</v>
      </c>
      <c r="B70" s="235" t="s">
        <v>38</v>
      </c>
      <c r="C70" s="265">
        <v>80754</v>
      </c>
    </row>
    <row r="71" spans="1:3" ht="15" hidden="1">
      <c r="A71" s="234" t="s">
        <v>39</v>
      </c>
      <c r="B71" s="235" t="s">
        <v>40</v>
      </c>
      <c r="C71" s="265">
        <f>C72</f>
        <v>0</v>
      </c>
    </row>
    <row r="72" spans="1:3" ht="0.75" customHeight="1" hidden="1">
      <c r="A72" s="234" t="s">
        <v>41</v>
      </c>
      <c r="B72" s="235" t="s">
        <v>42</v>
      </c>
      <c r="C72" s="265"/>
    </row>
    <row r="73" spans="1:3" ht="15">
      <c r="A73" s="266" t="s">
        <v>499</v>
      </c>
      <c r="B73" s="263" t="s">
        <v>43</v>
      </c>
      <c r="C73" s="264">
        <f>C74</f>
        <v>195786</v>
      </c>
    </row>
    <row r="74" spans="1:3" ht="27.75" customHeight="1">
      <c r="A74" s="267" t="s">
        <v>500</v>
      </c>
      <c r="B74" s="268" t="s">
        <v>44</v>
      </c>
      <c r="C74" s="264">
        <f>C75</f>
        <v>195786</v>
      </c>
    </row>
    <row r="75" spans="1:3" s="270" customFormat="1" ht="27.75" customHeight="1">
      <c r="A75" s="267" t="s">
        <v>501</v>
      </c>
      <c r="B75" s="269" t="s">
        <v>45</v>
      </c>
      <c r="C75" s="578">
        <v>195786</v>
      </c>
    </row>
    <row r="76" spans="1:3" ht="15">
      <c r="A76" s="271" t="s">
        <v>502</v>
      </c>
      <c r="B76" s="272" t="s">
        <v>46</v>
      </c>
      <c r="C76" s="273">
        <f>C77</f>
        <v>428835</v>
      </c>
    </row>
    <row r="77" spans="1:3" ht="15">
      <c r="A77" s="274" t="s">
        <v>503</v>
      </c>
      <c r="B77" s="275" t="s">
        <v>47</v>
      </c>
      <c r="C77" s="273">
        <f>C78</f>
        <v>428835</v>
      </c>
    </row>
    <row r="78" spans="1:3" s="270" customFormat="1" ht="15">
      <c r="A78" s="274" t="s">
        <v>504</v>
      </c>
      <c r="B78" s="276" t="s">
        <v>48</v>
      </c>
      <c r="C78" s="277">
        <v>428835</v>
      </c>
    </row>
    <row r="80" spans="1:3" ht="18.75">
      <c r="A80" s="65"/>
      <c r="B80" s="278"/>
      <c r="C80" s="279"/>
    </row>
    <row r="81" spans="1:3" ht="18.75">
      <c r="A81" s="65"/>
      <c r="B81" s="278"/>
      <c r="C81" s="279"/>
    </row>
    <row r="82" spans="1:3" ht="18.75">
      <c r="A82" s="65"/>
      <c r="B82" s="278"/>
      <c r="C82" s="279"/>
    </row>
    <row r="83" spans="1:3" ht="18.75">
      <c r="A83" s="65"/>
      <c r="B83" s="278"/>
      <c r="C83" s="279"/>
    </row>
    <row r="84" spans="1:3" ht="18.75">
      <c r="A84" s="65"/>
      <c r="B84" s="278"/>
      <c r="C84" s="279"/>
    </row>
    <row r="85" spans="1:3" ht="18.75">
      <c r="A85" s="65"/>
      <c r="B85" s="278"/>
      <c r="C85" s="279"/>
    </row>
    <row r="86" spans="1:3" ht="18.75">
      <c r="A86" s="65"/>
      <c r="B86" s="278"/>
      <c r="C86" s="279"/>
    </row>
    <row r="87" spans="1:3" ht="18.75">
      <c r="A87" s="65"/>
      <c r="B87" s="278"/>
      <c r="C87" s="279"/>
    </row>
    <row r="88" spans="1:3" ht="18.75">
      <c r="A88" s="65"/>
      <c r="B88" s="278"/>
      <c r="C88" s="279"/>
    </row>
    <row r="89" spans="1:3" ht="18.75">
      <c r="A89" s="65"/>
      <c r="B89" s="278"/>
      <c r="C89" s="279"/>
    </row>
    <row r="90" spans="1:3" ht="18.75">
      <c r="A90" s="65"/>
      <c r="B90" s="278"/>
      <c r="C90" s="279"/>
    </row>
    <row r="91" spans="1:3" ht="18.75">
      <c r="A91" s="65"/>
      <c r="B91" s="278"/>
      <c r="C91" s="279"/>
    </row>
    <row r="92" spans="1:3" ht="18.75">
      <c r="A92" s="65"/>
      <c r="B92" s="278"/>
      <c r="C92" s="279"/>
    </row>
    <row r="93" spans="1:3" ht="18.75">
      <c r="A93" s="65"/>
      <c r="B93" s="278"/>
      <c r="C93" s="279"/>
    </row>
    <row r="94" spans="1:3" ht="18.75">
      <c r="A94" s="65"/>
      <c r="B94" s="278"/>
      <c r="C94" s="279"/>
    </row>
    <row r="95" spans="1:3" ht="18.75">
      <c r="A95" s="65"/>
      <c r="B95" s="278"/>
      <c r="C95" s="279"/>
    </row>
    <row r="96" spans="1:3" ht="18.75">
      <c r="A96" s="65"/>
      <c r="B96" s="278"/>
      <c r="C96" s="279"/>
    </row>
    <row r="97" spans="1:3" ht="18.75">
      <c r="A97" s="65"/>
      <c r="B97" s="278"/>
      <c r="C97" s="279"/>
    </row>
    <row r="98" spans="1:3" ht="18.75">
      <c r="A98" s="65"/>
      <c r="B98" s="278"/>
      <c r="C98" s="279"/>
    </row>
    <row r="99" spans="1:3" ht="18.75">
      <c r="A99" s="65"/>
      <c r="B99" s="278"/>
      <c r="C99" s="279"/>
    </row>
    <row r="100" spans="1:3" ht="18.75">
      <c r="A100" s="65"/>
      <c r="B100" s="278"/>
      <c r="C100" s="279"/>
    </row>
    <row r="101" spans="1:3" ht="18.75">
      <c r="A101" s="65"/>
      <c r="B101" s="278"/>
      <c r="C101" s="279"/>
    </row>
    <row r="102" spans="1:3" ht="18.75">
      <c r="A102" s="65"/>
      <c r="B102" s="278"/>
      <c r="C102" s="279"/>
    </row>
    <row r="103" spans="1:3" ht="18.75">
      <c r="A103" s="65"/>
      <c r="B103" s="278"/>
      <c r="C103" s="279"/>
    </row>
    <row r="104" spans="1:3" ht="18.75">
      <c r="A104" s="65"/>
      <c r="B104" s="278"/>
      <c r="C104" s="279"/>
    </row>
    <row r="105" spans="1:3" ht="18.75">
      <c r="A105" s="65"/>
      <c r="B105" s="278"/>
      <c r="C105" s="279"/>
    </row>
    <row r="106" spans="1:3" ht="18.75">
      <c r="A106" s="65"/>
      <c r="B106" s="278"/>
      <c r="C106" s="279"/>
    </row>
    <row r="107" spans="1:3" ht="18.75">
      <c r="A107" s="65"/>
      <c r="B107" s="278"/>
      <c r="C107" s="279"/>
    </row>
    <row r="108" spans="1:3" ht="18.75">
      <c r="A108" s="65"/>
      <c r="B108" s="278"/>
      <c r="C108" s="279"/>
    </row>
    <row r="109" spans="1:3" ht="18.75">
      <c r="A109" s="65"/>
      <c r="B109" s="278"/>
      <c r="C109" s="279"/>
    </row>
    <row r="110" spans="1:3" ht="18.75">
      <c r="A110" s="65"/>
      <c r="B110" s="278"/>
      <c r="C110" s="279"/>
    </row>
    <row r="111" spans="1:3" ht="18.75">
      <c r="A111" s="65"/>
      <c r="B111" s="278"/>
      <c r="C111" s="279"/>
    </row>
    <row r="112" spans="1:3" ht="18.75">
      <c r="A112" s="65"/>
      <c r="B112" s="278"/>
      <c r="C112" s="279"/>
    </row>
    <row r="113" spans="1:3" ht="18.75">
      <c r="A113" s="65"/>
      <c r="B113" s="278"/>
      <c r="C113" s="279"/>
    </row>
    <row r="114" spans="1:3" ht="18.75">
      <c r="A114" s="65"/>
      <c r="B114" s="278"/>
      <c r="C114" s="279"/>
    </row>
    <row r="115" spans="1:3" ht="18.75">
      <c r="A115" s="65"/>
      <c r="B115" s="278"/>
      <c r="C115" s="279"/>
    </row>
    <row r="116" spans="1:3" ht="18.75">
      <c r="A116" s="65"/>
      <c r="B116" s="278"/>
      <c r="C116" s="279"/>
    </row>
    <row r="117" spans="1:3" ht="18.75">
      <c r="A117" s="65"/>
      <c r="B117" s="278"/>
      <c r="C117" s="279"/>
    </row>
    <row r="118" spans="1:3" ht="18.75">
      <c r="A118" s="65"/>
      <c r="B118" s="278"/>
      <c r="C118" s="279"/>
    </row>
    <row r="119" spans="1:3" ht="18.75">
      <c r="A119" s="65"/>
      <c r="B119" s="278"/>
      <c r="C119" s="279"/>
    </row>
    <row r="120" spans="1:3" ht="18.75">
      <c r="A120" s="65"/>
      <c r="B120" s="278"/>
      <c r="C120" s="279"/>
    </row>
    <row r="121" spans="1:3" ht="18.75">
      <c r="A121" s="65"/>
      <c r="B121" s="278"/>
      <c r="C121" s="279"/>
    </row>
    <row r="122" spans="1:3" ht="18.75">
      <c r="A122" s="65"/>
      <c r="B122" s="278"/>
      <c r="C122" s="279"/>
    </row>
    <row r="123" spans="1:3" ht="18.75">
      <c r="A123" s="65"/>
      <c r="B123" s="278"/>
      <c r="C123" s="279"/>
    </row>
    <row r="124" spans="1:3" ht="18.75">
      <c r="A124" s="65"/>
      <c r="B124" s="278"/>
      <c r="C124" s="279"/>
    </row>
    <row r="125" spans="1:3" ht="18.75">
      <c r="A125" s="65"/>
      <c r="B125" s="278"/>
      <c r="C125" s="279"/>
    </row>
    <row r="126" spans="1:3" ht="18.75">
      <c r="A126" s="65"/>
      <c r="B126" s="278"/>
      <c r="C126" s="279"/>
    </row>
    <row r="127" spans="1:3" ht="18.75">
      <c r="A127" s="65"/>
      <c r="B127" s="278"/>
      <c r="C127" s="279"/>
    </row>
    <row r="128" spans="1:3" ht="18.75">
      <c r="A128" s="65"/>
      <c r="B128" s="278"/>
      <c r="C128" s="279"/>
    </row>
    <row r="129" spans="1:3" ht="18.75">
      <c r="A129" s="65"/>
      <c r="B129" s="278"/>
      <c r="C129" s="279"/>
    </row>
    <row r="130" spans="1:3" ht="18.75">
      <c r="A130" s="65"/>
      <c r="B130" s="278"/>
      <c r="C130" s="279"/>
    </row>
    <row r="131" spans="1:3" ht="18.75">
      <c r="A131" s="65"/>
      <c r="B131" s="278"/>
      <c r="C131" s="279"/>
    </row>
    <row r="132" spans="1:3" ht="18.75">
      <c r="A132" s="65"/>
      <c r="B132" s="278"/>
      <c r="C132" s="279"/>
    </row>
    <row r="133" spans="1:3" ht="18.75">
      <c r="A133" s="65"/>
      <c r="B133" s="278"/>
      <c r="C133" s="279"/>
    </row>
    <row r="134" spans="1:3" ht="18.75">
      <c r="A134" s="65"/>
      <c r="B134" s="278"/>
      <c r="C134" s="279"/>
    </row>
    <row r="135" spans="1:3" ht="18.75">
      <c r="A135" s="65"/>
      <c r="B135" s="278"/>
      <c r="C135" s="279"/>
    </row>
    <row r="136" spans="1:3" ht="18.75">
      <c r="A136" s="65"/>
      <c r="B136" s="278"/>
      <c r="C136" s="279"/>
    </row>
    <row r="137" spans="1:3" ht="18.75">
      <c r="A137" s="65"/>
      <c r="B137" s="278"/>
      <c r="C137" s="279"/>
    </row>
    <row r="138" spans="1:3" ht="18.75">
      <c r="A138" s="65"/>
      <c r="B138" s="278"/>
      <c r="C138" s="279"/>
    </row>
    <row r="139" spans="1:3" ht="18.75">
      <c r="A139" s="65"/>
      <c r="B139" s="278"/>
      <c r="C139" s="279"/>
    </row>
    <row r="140" spans="1:3" ht="18.75">
      <c r="A140" s="65"/>
      <c r="B140" s="278"/>
      <c r="C140" s="279"/>
    </row>
    <row r="141" spans="1:3" ht="18.75">
      <c r="A141" s="65"/>
      <c r="B141" s="278"/>
      <c r="C141" s="279"/>
    </row>
    <row r="142" spans="1:3" ht="18.75">
      <c r="A142" s="65"/>
      <c r="B142" s="278"/>
      <c r="C142" s="279"/>
    </row>
    <row r="143" spans="1:3" ht="18.75">
      <c r="A143" s="65"/>
      <c r="B143" s="278"/>
      <c r="C143" s="279"/>
    </row>
    <row r="144" spans="1:3" ht="18.75">
      <c r="A144" s="65"/>
      <c r="B144" s="278"/>
      <c r="C144" s="279"/>
    </row>
    <row r="145" spans="1:3" ht="18.75">
      <c r="A145" s="65"/>
      <c r="B145" s="278"/>
      <c r="C145" s="279"/>
    </row>
    <row r="146" spans="1:3" ht="18.75">
      <c r="A146" s="65"/>
      <c r="B146" s="278"/>
      <c r="C146" s="279"/>
    </row>
    <row r="147" spans="1:3" ht="18.75">
      <c r="A147" s="65"/>
      <c r="B147" s="278"/>
      <c r="C147" s="279"/>
    </row>
    <row r="148" spans="1:3" ht="18.75">
      <c r="A148" s="65"/>
      <c r="B148" s="278"/>
      <c r="C148" s="279"/>
    </row>
    <row r="149" spans="1:3" ht="18.75">
      <c r="A149" s="65"/>
      <c r="B149" s="278"/>
      <c r="C149" s="279"/>
    </row>
    <row r="150" spans="1:3" ht="18.75">
      <c r="A150" s="65"/>
      <c r="B150" s="278"/>
      <c r="C150" s="279"/>
    </row>
    <row r="151" spans="1:3" ht="18.75">
      <c r="A151" s="65"/>
      <c r="B151" s="278"/>
      <c r="C151" s="279"/>
    </row>
    <row r="152" spans="1:3" ht="18.75">
      <c r="A152" s="65"/>
      <c r="B152" s="278"/>
      <c r="C152" s="279"/>
    </row>
    <row r="153" spans="1:3" ht="18.75">
      <c r="A153" s="65"/>
      <c r="B153" s="278"/>
      <c r="C153" s="279"/>
    </row>
    <row r="154" spans="1:3" ht="18.75">
      <c r="A154" s="65"/>
      <c r="B154" s="278"/>
      <c r="C154" s="279"/>
    </row>
    <row r="155" spans="1:3" ht="18.75">
      <c r="A155" s="65"/>
      <c r="B155" s="278"/>
      <c r="C155" s="279"/>
    </row>
    <row r="156" spans="1:3" ht="18.75">
      <c r="A156" s="65"/>
      <c r="B156" s="278"/>
      <c r="C156" s="279"/>
    </row>
    <row r="157" spans="1:3" ht="18.75">
      <c r="A157" s="65"/>
      <c r="B157" s="278"/>
      <c r="C157" s="279"/>
    </row>
    <row r="158" spans="1:3" ht="18.75">
      <c r="A158" s="65"/>
      <c r="B158" s="278"/>
      <c r="C158" s="279"/>
    </row>
    <row r="159" spans="1:3" ht="18.75">
      <c r="A159" s="65"/>
      <c r="B159" s="278"/>
      <c r="C159" s="279"/>
    </row>
    <row r="160" spans="1:3" ht="18.75">
      <c r="A160" s="65"/>
      <c r="B160" s="278"/>
      <c r="C160" s="279"/>
    </row>
    <row r="161" spans="1:3" ht="18.75">
      <c r="A161" s="65"/>
      <c r="B161" s="278"/>
      <c r="C161" s="279"/>
    </row>
    <row r="162" spans="1:3" ht="18.75">
      <c r="A162" s="65"/>
      <c r="B162" s="278"/>
      <c r="C162" s="279"/>
    </row>
    <row r="163" spans="1:3" ht="18.75">
      <c r="A163" s="65"/>
      <c r="B163" s="278"/>
      <c r="C163" s="279"/>
    </row>
    <row r="164" spans="1:3" ht="18.75">
      <c r="A164" s="65"/>
      <c r="B164" s="278"/>
      <c r="C164" s="279"/>
    </row>
    <row r="165" spans="1:3" ht="18.75">
      <c r="A165" s="65"/>
      <c r="B165" s="278"/>
      <c r="C165" s="279"/>
    </row>
    <row r="166" spans="1:3" ht="18.75">
      <c r="A166" s="65"/>
      <c r="B166" s="278"/>
      <c r="C166" s="279"/>
    </row>
    <row r="167" spans="1:3" ht="18.75">
      <c r="A167" s="65"/>
      <c r="B167" s="278"/>
      <c r="C167" s="279"/>
    </row>
    <row r="168" spans="1:3" ht="18.75">
      <c r="A168" s="65"/>
      <c r="B168" s="278"/>
      <c r="C168" s="279"/>
    </row>
    <row r="169" spans="1:3" ht="18.75">
      <c r="A169" s="65"/>
      <c r="B169" s="278"/>
      <c r="C169" s="279"/>
    </row>
    <row r="170" spans="1:3" ht="18.75">
      <c r="A170" s="65"/>
      <c r="B170" s="278"/>
      <c r="C170" s="279"/>
    </row>
    <row r="171" spans="1:3" ht="18.75">
      <c r="A171" s="65"/>
      <c r="B171" s="278"/>
      <c r="C171" s="279"/>
    </row>
    <row r="172" spans="1:3" ht="18.75">
      <c r="A172" s="65"/>
      <c r="B172" s="278"/>
      <c r="C172" s="279"/>
    </row>
    <row r="173" spans="1:3" ht="18.75">
      <c r="A173" s="65"/>
      <c r="B173" s="278"/>
      <c r="C173" s="279"/>
    </row>
    <row r="174" spans="1:3" ht="18.75">
      <c r="A174" s="65"/>
      <c r="B174" s="278"/>
      <c r="C174" s="279"/>
    </row>
    <row r="175" spans="1:3" ht="18.75">
      <c r="A175" s="65"/>
      <c r="B175" s="278"/>
      <c r="C175" s="279"/>
    </row>
    <row r="176" spans="1:3" ht="18.75">
      <c r="A176" s="65"/>
      <c r="B176" s="278"/>
      <c r="C176" s="279"/>
    </row>
    <row r="177" spans="1:3" ht="18.75">
      <c r="A177" s="65"/>
      <c r="B177" s="278"/>
      <c r="C177" s="279"/>
    </row>
    <row r="178" spans="1:3" ht="18.75">
      <c r="A178" s="65"/>
      <c r="B178" s="278"/>
      <c r="C178" s="279"/>
    </row>
    <row r="179" spans="1:3" ht="18.75">
      <c r="A179" s="65"/>
      <c r="B179" s="278"/>
      <c r="C179" s="279"/>
    </row>
    <row r="180" spans="1:3" ht="18.75">
      <c r="A180" s="65"/>
      <c r="B180" s="278"/>
      <c r="C180" s="279"/>
    </row>
    <row r="181" spans="1:3" ht="18.75">
      <c r="A181" s="65"/>
      <c r="B181" s="278"/>
      <c r="C181" s="279"/>
    </row>
    <row r="182" spans="1:3" ht="18.75">
      <c r="A182" s="65"/>
      <c r="B182" s="278"/>
      <c r="C182" s="279"/>
    </row>
    <row r="183" spans="1:3" ht="18.75">
      <c r="A183" s="65"/>
      <c r="B183" s="278"/>
      <c r="C183" s="279"/>
    </row>
    <row r="184" spans="1:3" ht="18.75">
      <c r="A184" s="65"/>
      <c r="B184" s="278"/>
      <c r="C184" s="279"/>
    </row>
    <row r="185" spans="1:3" ht="18.75">
      <c r="A185" s="65"/>
      <c r="B185" s="278"/>
      <c r="C185" s="279"/>
    </row>
    <row r="186" spans="1:3" ht="18.75">
      <c r="A186" s="65"/>
      <c r="B186" s="278"/>
      <c r="C186" s="279"/>
    </row>
    <row r="187" spans="1:3" ht="18.75">
      <c r="A187" s="65"/>
      <c r="B187" s="278"/>
      <c r="C187" s="279"/>
    </row>
    <row r="188" spans="1:3" ht="18.75">
      <c r="A188" s="65"/>
      <c r="B188" s="278"/>
      <c r="C188" s="279"/>
    </row>
    <row r="189" spans="1:3" ht="18.75">
      <c r="A189" s="65"/>
      <c r="B189" s="278"/>
      <c r="C189" s="279"/>
    </row>
    <row r="190" spans="1:3" ht="18.75">
      <c r="A190" s="65"/>
      <c r="B190" s="278"/>
      <c r="C190" s="279"/>
    </row>
    <row r="191" spans="1:3" ht="18.75">
      <c r="A191" s="65"/>
      <c r="B191" s="278"/>
      <c r="C191" s="279"/>
    </row>
    <row r="192" spans="1:3" ht="18.75">
      <c r="A192" s="65"/>
      <c r="B192" s="278"/>
      <c r="C192" s="279"/>
    </row>
    <row r="193" spans="1:3" ht="18.75">
      <c r="A193" s="65"/>
      <c r="B193" s="278"/>
      <c r="C193" s="279"/>
    </row>
    <row r="194" spans="1:3" ht="18.75">
      <c r="A194" s="65"/>
      <c r="B194" s="278"/>
      <c r="C194" s="279"/>
    </row>
    <row r="195" spans="1:3" ht="18.75">
      <c r="A195" s="65"/>
      <c r="B195" s="278"/>
      <c r="C195" s="279"/>
    </row>
    <row r="196" spans="1:3" ht="18.75">
      <c r="A196" s="65"/>
      <c r="B196" s="278"/>
      <c r="C196" s="279"/>
    </row>
    <row r="197" spans="1:3" ht="18.75">
      <c r="A197" s="65"/>
      <c r="B197" s="278"/>
      <c r="C197" s="279"/>
    </row>
    <row r="198" spans="1:3" ht="18.75">
      <c r="A198" s="65"/>
      <c r="B198" s="278"/>
      <c r="C198" s="279"/>
    </row>
    <row r="199" spans="1:3" ht="18.75">
      <c r="A199" s="65"/>
      <c r="B199" s="278"/>
      <c r="C199" s="279"/>
    </row>
    <row r="200" spans="1:3" ht="18.75">
      <c r="A200" s="65"/>
      <c r="B200" s="278"/>
      <c r="C200" s="279"/>
    </row>
    <row r="201" spans="1:3" ht="18.75">
      <c r="A201" s="65"/>
      <c r="B201" s="278"/>
      <c r="C201" s="279"/>
    </row>
    <row r="202" spans="1:3" ht="18.75">
      <c r="A202" s="65"/>
      <c r="B202" s="278"/>
      <c r="C202" s="279"/>
    </row>
    <row r="203" spans="1:3" ht="18.75">
      <c r="A203" s="65"/>
      <c r="B203" s="278"/>
      <c r="C203" s="279"/>
    </row>
    <row r="204" spans="1:3" ht="18.75">
      <c r="A204" s="65"/>
      <c r="B204" s="278"/>
      <c r="C204" s="279"/>
    </row>
    <row r="205" spans="1:3" ht="18.75">
      <c r="A205" s="65"/>
      <c r="B205" s="278"/>
      <c r="C205" s="279"/>
    </row>
    <row r="206" spans="1:3" ht="18.75">
      <c r="A206" s="65"/>
      <c r="B206" s="278"/>
      <c r="C206" s="279"/>
    </row>
    <row r="207" spans="1:3" ht="18.75">
      <c r="A207" s="65"/>
      <c r="B207" s="278"/>
      <c r="C207" s="279"/>
    </row>
    <row r="208" spans="1:3" ht="18.75">
      <c r="A208" s="65"/>
      <c r="B208" s="278"/>
      <c r="C208" s="279"/>
    </row>
    <row r="209" spans="1:3" ht="18.75">
      <c r="A209" s="65"/>
      <c r="B209" s="278"/>
      <c r="C209" s="279"/>
    </row>
  </sheetData>
  <sheetProtection/>
  <mergeCells count="10">
    <mergeCell ref="A1:C1"/>
    <mergeCell ref="B2:C2"/>
    <mergeCell ref="A3:C3"/>
    <mergeCell ref="A4:C4"/>
    <mergeCell ref="A10:C10"/>
    <mergeCell ref="A13:B13"/>
    <mergeCell ref="A5:C5"/>
    <mergeCell ref="B6:C6"/>
    <mergeCell ref="B7:C7"/>
    <mergeCell ref="A9:C9"/>
  </mergeCells>
  <printOptions/>
  <pageMargins left="0.7480314960629921" right="0" top="0" bottom="0" header="0" footer="0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1"/>
  <sheetViews>
    <sheetView zoomScale="86" zoomScaleNormal="86" zoomScalePageLayoutView="0" workbookViewId="0" topLeftCell="A1">
      <selection activeCell="A1" sqref="A1:I1"/>
    </sheetView>
  </sheetViews>
  <sheetFormatPr defaultColWidth="9.140625" defaultRowHeight="15"/>
  <cols>
    <col min="1" max="1" width="108.7109375" style="7" customWidth="1"/>
    <col min="2" max="2" width="0.13671875" style="9" hidden="1" customWidth="1"/>
    <col min="3" max="3" width="7.8515625" style="12" customWidth="1"/>
    <col min="4" max="4" width="7.421875" style="13" customWidth="1"/>
    <col min="5" max="5" width="11.00390625" style="5" customWidth="1"/>
    <col min="6" max="6" width="8.28125" style="6" customWidth="1"/>
    <col min="7" max="7" width="8.00390625" style="12" customWidth="1"/>
    <col min="8" max="8" width="0.13671875" style="12" hidden="1" customWidth="1"/>
    <col min="9" max="9" width="14.421875" style="14" customWidth="1"/>
    <col min="10" max="10" width="13.421875" style="55" bestFit="1" customWidth="1"/>
    <col min="11" max="11" width="14.421875" style="1" customWidth="1"/>
    <col min="12" max="39" width="9.140625" style="1" customWidth="1"/>
  </cols>
  <sheetData>
    <row r="1" spans="1:9" s="58" customFormat="1" ht="15.75" customHeight="1">
      <c r="A1" s="675" t="s">
        <v>505</v>
      </c>
      <c r="B1" s="675"/>
      <c r="C1" s="675"/>
      <c r="D1" s="675"/>
      <c r="E1" s="675"/>
      <c r="F1" s="675"/>
      <c r="G1" s="675"/>
      <c r="H1" s="675"/>
      <c r="I1" s="675"/>
    </row>
    <row r="2" spans="1:9" s="58" customFormat="1" ht="15.75" customHeight="1">
      <c r="A2" s="675" t="s">
        <v>549</v>
      </c>
      <c r="B2" s="675"/>
      <c r="C2" s="675"/>
      <c r="D2" s="675"/>
      <c r="E2" s="675"/>
      <c r="F2" s="675"/>
      <c r="G2" s="675"/>
      <c r="H2" s="675"/>
      <c r="I2" s="675"/>
    </row>
    <row r="3" spans="1:9" s="58" customFormat="1" ht="15.75" customHeight="1">
      <c r="A3" s="675" t="s">
        <v>550</v>
      </c>
      <c r="B3" s="675"/>
      <c r="C3" s="675"/>
      <c r="D3" s="675"/>
      <c r="E3" s="675"/>
      <c r="F3" s="675"/>
      <c r="G3" s="675"/>
      <c r="H3" s="675"/>
      <c r="I3" s="675"/>
    </row>
    <row r="4" spans="1:9" s="59" customFormat="1" ht="16.5" customHeight="1">
      <c r="A4" s="676" t="s">
        <v>551</v>
      </c>
      <c r="B4" s="676"/>
      <c r="C4" s="676"/>
      <c r="D4" s="676"/>
      <c r="E4" s="676"/>
      <c r="F4" s="676"/>
      <c r="G4" s="676"/>
      <c r="H4" s="676"/>
      <c r="I4" s="676"/>
    </row>
    <row r="5" spans="1:9" s="59" customFormat="1" ht="16.5" customHeight="1">
      <c r="A5" s="676" t="s">
        <v>553</v>
      </c>
      <c r="B5" s="676"/>
      <c r="C5" s="676"/>
      <c r="D5" s="676"/>
      <c r="E5" s="676"/>
      <c r="F5" s="676"/>
      <c r="G5" s="676"/>
      <c r="H5" s="676"/>
      <c r="I5" s="676"/>
    </row>
    <row r="6" spans="1:8" s="59" customFormat="1" ht="1.5" customHeight="1">
      <c r="A6" s="677"/>
      <c r="B6" s="677"/>
      <c r="C6" s="677"/>
      <c r="D6" s="677"/>
      <c r="E6" s="677"/>
      <c r="F6" s="677"/>
      <c r="G6" s="677"/>
      <c r="H6" s="310"/>
    </row>
    <row r="7" spans="1:9" s="59" customFormat="1" ht="16.5" customHeight="1">
      <c r="A7" s="680" t="s">
        <v>552</v>
      </c>
      <c r="B7" s="680"/>
      <c r="C7" s="680"/>
      <c r="D7" s="680"/>
      <c r="E7" s="680"/>
      <c r="F7" s="680"/>
      <c r="G7" s="680"/>
      <c r="H7" s="310"/>
      <c r="I7" s="679"/>
    </row>
    <row r="8" spans="1:9" s="59" customFormat="1" ht="56.25" customHeight="1">
      <c r="A8" s="678" t="s">
        <v>506</v>
      </c>
      <c r="B8" s="678"/>
      <c r="C8" s="678"/>
      <c r="D8" s="678"/>
      <c r="E8" s="678"/>
      <c r="F8" s="678"/>
      <c r="G8" s="678"/>
      <c r="H8" s="678"/>
      <c r="I8" s="678"/>
    </row>
    <row r="9" spans="1:9" s="3" customFormat="1" ht="15.75">
      <c r="A9" s="60"/>
      <c r="B9" s="61"/>
      <c r="C9" s="62"/>
      <c r="D9" s="62"/>
      <c r="E9" s="62"/>
      <c r="F9" s="62"/>
      <c r="G9" s="63"/>
      <c r="H9" s="63"/>
      <c r="I9" s="63" t="s">
        <v>144</v>
      </c>
    </row>
    <row r="10" spans="1:39" s="22" customFormat="1" ht="46.5" customHeight="1">
      <c r="A10" s="10" t="s">
        <v>146</v>
      </c>
      <c r="B10" s="11" t="s">
        <v>61</v>
      </c>
      <c r="C10" s="11" t="s">
        <v>58</v>
      </c>
      <c r="D10" s="16" t="s">
        <v>59</v>
      </c>
      <c r="E10" s="17" t="s">
        <v>145</v>
      </c>
      <c r="F10" s="18"/>
      <c r="G10" s="19" t="s">
        <v>60</v>
      </c>
      <c r="H10" s="19"/>
      <c r="I10" s="20" t="s">
        <v>490</v>
      </c>
      <c r="J10" s="55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</row>
    <row r="11" spans="1:39" s="33" customFormat="1" ht="18.75">
      <c r="A11" s="66" t="s">
        <v>66</v>
      </c>
      <c r="B11" s="67"/>
      <c r="C11" s="68"/>
      <c r="D11" s="69"/>
      <c r="E11" s="16"/>
      <c r="F11" s="19"/>
      <c r="G11" s="70"/>
      <c r="H11" s="70"/>
      <c r="I11" s="393">
        <f>I12</f>
        <v>9820.944</v>
      </c>
      <c r="J11" s="31"/>
      <c r="K11" s="32">
        <v>9820.944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</row>
    <row r="12" spans="1:39" s="33" customFormat="1" ht="27.75" customHeight="1">
      <c r="A12" s="324" t="s">
        <v>49</v>
      </c>
      <c r="B12" s="71" t="s">
        <v>62</v>
      </c>
      <c r="C12" s="68"/>
      <c r="D12" s="69"/>
      <c r="E12" s="16"/>
      <c r="F12" s="19"/>
      <c r="G12" s="70"/>
      <c r="H12" s="70"/>
      <c r="I12" s="393">
        <f>I13+I69+I76+I93+I140+I246</f>
        <v>9820.944</v>
      </c>
      <c r="J12" s="31"/>
      <c r="K12" s="290">
        <f>K11-I12</f>
        <v>0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</row>
    <row r="13" spans="1:39" s="33" customFormat="1" ht="21.75" customHeight="1">
      <c r="A13" s="324" t="s">
        <v>67</v>
      </c>
      <c r="B13" s="71" t="s">
        <v>62</v>
      </c>
      <c r="C13" s="68" t="s">
        <v>63</v>
      </c>
      <c r="D13" s="69"/>
      <c r="E13" s="16"/>
      <c r="F13" s="19"/>
      <c r="G13" s="70"/>
      <c r="H13" s="70"/>
      <c r="I13" s="393">
        <f>I14+I19+I42</f>
        <v>2877.831</v>
      </c>
      <c r="J13" s="618">
        <f>I14+I19+I42</f>
        <v>2877.831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</row>
    <row r="14" spans="1:39" s="33" customFormat="1" ht="36" customHeight="1">
      <c r="A14" s="325" t="s">
        <v>68</v>
      </c>
      <c r="B14" s="71" t="s">
        <v>62</v>
      </c>
      <c r="C14" s="68" t="s">
        <v>63</v>
      </c>
      <c r="D14" s="69" t="s">
        <v>64</v>
      </c>
      <c r="E14" s="16"/>
      <c r="F14" s="19"/>
      <c r="G14" s="70"/>
      <c r="H14" s="70"/>
      <c r="I14" s="393">
        <f>+I15</f>
        <v>422.52</v>
      </c>
      <c r="J14" s="31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</row>
    <row r="15" spans="1:39" s="35" customFormat="1" ht="25.5" customHeight="1">
      <c r="A15" s="326" t="s">
        <v>156</v>
      </c>
      <c r="B15" s="72" t="s">
        <v>62</v>
      </c>
      <c r="C15" s="73" t="s">
        <v>63</v>
      </c>
      <c r="D15" s="74" t="s">
        <v>64</v>
      </c>
      <c r="E15" s="75" t="s">
        <v>229</v>
      </c>
      <c r="F15" s="76" t="s">
        <v>230</v>
      </c>
      <c r="G15" s="77"/>
      <c r="H15" s="77"/>
      <c r="I15" s="394">
        <f>+I16</f>
        <v>422.52</v>
      </c>
      <c r="J15" s="27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</row>
    <row r="16" spans="1:39" s="37" customFormat="1" ht="26.25" customHeight="1">
      <c r="A16" s="327" t="s">
        <v>157</v>
      </c>
      <c r="B16" s="78" t="s">
        <v>62</v>
      </c>
      <c r="C16" s="79" t="s">
        <v>63</v>
      </c>
      <c r="D16" s="80" t="s">
        <v>64</v>
      </c>
      <c r="E16" s="81" t="s">
        <v>231</v>
      </c>
      <c r="F16" s="2" t="s">
        <v>230</v>
      </c>
      <c r="G16" s="82"/>
      <c r="H16" s="82"/>
      <c r="I16" s="395">
        <f>+I17</f>
        <v>422.52</v>
      </c>
      <c r="J16" s="15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</row>
    <row r="17" spans="1:39" s="37" customFormat="1" ht="27.75" customHeight="1">
      <c r="A17" s="327" t="s">
        <v>149</v>
      </c>
      <c r="B17" s="78" t="s">
        <v>62</v>
      </c>
      <c r="C17" s="79" t="s">
        <v>63</v>
      </c>
      <c r="D17" s="80" t="s">
        <v>64</v>
      </c>
      <c r="E17" s="81" t="s">
        <v>231</v>
      </c>
      <c r="F17" s="2" t="s">
        <v>232</v>
      </c>
      <c r="G17" s="82"/>
      <c r="H17" s="82"/>
      <c r="I17" s="395">
        <f>+I18</f>
        <v>422.52</v>
      </c>
      <c r="J17" s="15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</row>
    <row r="18" spans="1:39" s="37" customFormat="1" ht="51.75" customHeight="1">
      <c r="A18" s="328" t="s">
        <v>70</v>
      </c>
      <c r="B18" s="67" t="s">
        <v>62</v>
      </c>
      <c r="C18" s="67" t="s">
        <v>63</v>
      </c>
      <c r="D18" s="83" t="s">
        <v>64</v>
      </c>
      <c r="E18" s="81" t="s">
        <v>231</v>
      </c>
      <c r="F18" s="2" t="s">
        <v>232</v>
      </c>
      <c r="G18" s="82" t="s">
        <v>65</v>
      </c>
      <c r="H18" s="82"/>
      <c r="I18" s="395">
        <v>422.52</v>
      </c>
      <c r="J18" s="457">
        <f>I18+I23</f>
        <v>2128.715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</row>
    <row r="19" spans="1:39" s="37" customFormat="1" ht="41.25" customHeight="1">
      <c r="A19" s="325" t="s">
        <v>80</v>
      </c>
      <c r="B19" s="71" t="s">
        <v>62</v>
      </c>
      <c r="C19" s="68" t="s">
        <v>63</v>
      </c>
      <c r="D19" s="68" t="s">
        <v>69</v>
      </c>
      <c r="E19" s="69"/>
      <c r="F19" s="70"/>
      <c r="G19" s="68"/>
      <c r="H19" s="68"/>
      <c r="I19" s="393">
        <f>+I20</f>
        <v>1706.195</v>
      </c>
      <c r="J19" s="15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</row>
    <row r="20" spans="1:39" s="37" customFormat="1" ht="25.5" customHeight="1">
      <c r="A20" s="326" t="s">
        <v>158</v>
      </c>
      <c r="B20" s="72" t="s">
        <v>62</v>
      </c>
      <c r="C20" s="73" t="s">
        <v>63</v>
      </c>
      <c r="D20" s="74" t="s">
        <v>69</v>
      </c>
      <c r="E20" s="84" t="s">
        <v>233</v>
      </c>
      <c r="F20" s="85" t="s">
        <v>230</v>
      </c>
      <c r="G20" s="77"/>
      <c r="H20" s="77"/>
      <c r="I20" s="394">
        <f>+I21</f>
        <v>1706.195</v>
      </c>
      <c r="J20" s="15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</row>
    <row r="21" spans="1:39" s="37" customFormat="1" ht="22.5" customHeight="1">
      <c r="A21" s="327" t="s">
        <v>159</v>
      </c>
      <c r="B21" s="78" t="s">
        <v>62</v>
      </c>
      <c r="C21" s="79" t="s">
        <v>63</v>
      </c>
      <c r="D21" s="80" t="s">
        <v>69</v>
      </c>
      <c r="E21" s="81" t="s">
        <v>234</v>
      </c>
      <c r="F21" s="2" t="s">
        <v>230</v>
      </c>
      <c r="G21" s="82"/>
      <c r="H21" s="82"/>
      <c r="I21" s="395">
        <f>+I22</f>
        <v>1706.195</v>
      </c>
      <c r="J21" s="15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</row>
    <row r="22" spans="1:10" s="36" customFormat="1" ht="26.25" customHeight="1">
      <c r="A22" s="327" t="s">
        <v>149</v>
      </c>
      <c r="B22" s="78" t="s">
        <v>62</v>
      </c>
      <c r="C22" s="79" t="s">
        <v>63</v>
      </c>
      <c r="D22" s="80" t="s">
        <v>69</v>
      </c>
      <c r="E22" s="81" t="s">
        <v>234</v>
      </c>
      <c r="F22" s="2" t="s">
        <v>232</v>
      </c>
      <c r="G22" s="82"/>
      <c r="H22" s="82"/>
      <c r="I22" s="395">
        <f>SUM(I23:I25)</f>
        <v>1706.195</v>
      </c>
      <c r="J22" s="15" t="s">
        <v>185</v>
      </c>
    </row>
    <row r="23" spans="1:10" s="36" customFormat="1" ht="46.5" customHeight="1">
      <c r="A23" s="328" t="s">
        <v>70</v>
      </c>
      <c r="B23" s="67" t="s">
        <v>62</v>
      </c>
      <c r="C23" s="67" t="s">
        <v>63</v>
      </c>
      <c r="D23" s="83" t="s">
        <v>69</v>
      </c>
      <c r="E23" s="81" t="s">
        <v>234</v>
      </c>
      <c r="F23" s="2" t="s">
        <v>232</v>
      </c>
      <c r="G23" s="82" t="s">
        <v>65</v>
      </c>
      <c r="H23" s="82"/>
      <c r="I23" s="395">
        <v>1706.195</v>
      </c>
      <c r="J23" s="396" t="s">
        <v>462</v>
      </c>
    </row>
    <row r="24" spans="1:10" s="36" customFormat="1" ht="0.75" customHeight="1" hidden="1">
      <c r="A24" s="329" t="s">
        <v>235</v>
      </c>
      <c r="B24" s="67" t="s">
        <v>62</v>
      </c>
      <c r="C24" s="67" t="s">
        <v>63</v>
      </c>
      <c r="D24" s="83" t="s">
        <v>69</v>
      </c>
      <c r="E24" s="81" t="s">
        <v>234</v>
      </c>
      <c r="F24" s="2" t="s">
        <v>232</v>
      </c>
      <c r="G24" s="82" t="s">
        <v>72</v>
      </c>
      <c r="H24" s="82"/>
      <c r="I24" s="395"/>
      <c r="J24" s="15"/>
    </row>
    <row r="25" spans="1:11" s="36" customFormat="1" ht="18.75" customHeight="1" hidden="1">
      <c r="A25" s="330" t="s">
        <v>73</v>
      </c>
      <c r="B25" s="67" t="s">
        <v>62</v>
      </c>
      <c r="C25" s="67" t="s">
        <v>63</v>
      </c>
      <c r="D25" s="83" t="s">
        <v>69</v>
      </c>
      <c r="E25" s="81" t="s">
        <v>234</v>
      </c>
      <c r="F25" s="2" t="s">
        <v>232</v>
      </c>
      <c r="G25" s="82" t="s">
        <v>74</v>
      </c>
      <c r="H25" s="82"/>
      <c r="I25" s="395">
        <v>0</v>
      </c>
      <c r="J25" s="457">
        <f>I19+I14</f>
        <v>2128.715</v>
      </c>
      <c r="K25" s="458" t="s">
        <v>463</v>
      </c>
    </row>
    <row r="26" spans="1:10" s="36" customFormat="1" ht="37.5" customHeight="1" hidden="1">
      <c r="A26" s="331" t="s">
        <v>81</v>
      </c>
      <c r="B26" s="71" t="s">
        <v>62</v>
      </c>
      <c r="C26" s="71" t="s">
        <v>63</v>
      </c>
      <c r="D26" s="86" t="s">
        <v>75</v>
      </c>
      <c r="E26" s="86"/>
      <c r="F26" s="87"/>
      <c r="G26" s="88"/>
      <c r="H26" s="88"/>
      <c r="I26" s="397">
        <f>+I27</f>
        <v>0</v>
      </c>
      <c r="J26" s="15"/>
    </row>
    <row r="27" spans="1:39" s="37" customFormat="1" ht="19.5" customHeight="1" hidden="1">
      <c r="A27" s="326" t="s">
        <v>160</v>
      </c>
      <c r="B27" s="72" t="s">
        <v>62</v>
      </c>
      <c r="C27" s="73" t="s">
        <v>63</v>
      </c>
      <c r="D27" s="74" t="s">
        <v>75</v>
      </c>
      <c r="E27" s="84" t="s">
        <v>238</v>
      </c>
      <c r="F27" s="85" t="s">
        <v>230</v>
      </c>
      <c r="G27" s="77"/>
      <c r="H27" s="77"/>
      <c r="I27" s="394">
        <f>I28</f>
        <v>0</v>
      </c>
      <c r="J27" s="15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</row>
    <row r="28" spans="1:39" s="37" customFormat="1" ht="19.5" customHeight="1" hidden="1">
      <c r="A28" s="327" t="s">
        <v>162</v>
      </c>
      <c r="B28" s="78" t="s">
        <v>62</v>
      </c>
      <c r="C28" s="79" t="s">
        <v>63</v>
      </c>
      <c r="D28" s="80" t="s">
        <v>75</v>
      </c>
      <c r="E28" s="81" t="s">
        <v>239</v>
      </c>
      <c r="F28" s="2" t="s">
        <v>230</v>
      </c>
      <c r="G28" s="82"/>
      <c r="H28" s="82"/>
      <c r="I28" s="395">
        <f>+I29</f>
        <v>0</v>
      </c>
      <c r="J28" s="15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10" s="36" customFormat="1" ht="37.5" customHeight="1" hidden="1">
      <c r="A29" s="332" t="s">
        <v>164</v>
      </c>
      <c r="B29" s="78" t="s">
        <v>62</v>
      </c>
      <c r="C29" s="79" t="s">
        <v>63</v>
      </c>
      <c r="D29" s="80" t="s">
        <v>75</v>
      </c>
      <c r="E29" s="81" t="s">
        <v>161</v>
      </c>
      <c r="F29" s="2" t="s">
        <v>163</v>
      </c>
      <c r="G29" s="82"/>
      <c r="H29" s="82"/>
      <c r="I29" s="395">
        <f>SUM(I30:I31)</f>
        <v>0</v>
      </c>
      <c r="J29" s="15"/>
    </row>
    <row r="30" spans="1:14" s="36" customFormat="1" ht="27.75" customHeight="1" hidden="1">
      <c r="A30" s="328" t="s">
        <v>76</v>
      </c>
      <c r="B30" s="67" t="s">
        <v>62</v>
      </c>
      <c r="C30" s="67" t="s">
        <v>63</v>
      </c>
      <c r="D30" s="83" t="s">
        <v>75</v>
      </c>
      <c r="E30" s="81" t="s">
        <v>161</v>
      </c>
      <c r="F30" s="2" t="s">
        <v>163</v>
      </c>
      <c r="G30" s="82" t="s">
        <v>77</v>
      </c>
      <c r="H30" s="82"/>
      <c r="I30" s="395"/>
      <c r="J30" s="178" t="s">
        <v>200</v>
      </c>
      <c r="K30" s="179"/>
      <c r="L30" s="179"/>
      <c r="M30" s="179"/>
      <c r="N30" s="179"/>
    </row>
    <row r="31" spans="1:10" s="36" customFormat="1" ht="19.5" customHeight="1" hidden="1">
      <c r="A31" s="330"/>
      <c r="B31" s="67"/>
      <c r="C31" s="67"/>
      <c r="D31" s="83"/>
      <c r="E31" s="81"/>
      <c r="F31" s="2"/>
      <c r="G31" s="82" t="s">
        <v>199</v>
      </c>
      <c r="H31" s="82"/>
      <c r="I31" s="395"/>
      <c r="J31" s="15"/>
    </row>
    <row r="32" spans="1:10" s="32" customFormat="1" ht="1.5" customHeight="1" hidden="1">
      <c r="A32" s="333" t="s">
        <v>78</v>
      </c>
      <c r="B32" s="71" t="s">
        <v>62</v>
      </c>
      <c r="C32" s="70" t="s">
        <v>63</v>
      </c>
      <c r="D32" s="68" t="s">
        <v>79</v>
      </c>
      <c r="E32" s="16"/>
      <c r="F32" s="19"/>
      <c r="G32" s="89"/>
      <c r="H32" s="89"/>
      <c r="I32" s="393">
        <f>I33</f>
        <v>0</v>
      </c>
      <c r="J32" s="31"/>
    </row>
    <row r="33" spans="1:10" s="32" customFormat="1" ht="18.75" customHeight="1" hidden="1">
      <c r="A33" s="334" t="s">
        <v>168</v>
      </c>
      <c r="B33" s="72" t="s">
        <v>62</v>
      </c>
      <c r="C33" s="90" t="s">
        <v>63</v>
      </c>
      <c r="D33" s="91" t="s">
        <v>79</v>
      </c>
      <c r="E33" s="92" t="s">
        <v>240</v>
      </c>
      <c r="F33" s="93" t="s">
        <v>230</v>
      </c>
      <c r="G33" s="94"/>
      <c r="H33" s="314"/>
      <c r="I33" s="393">
        <f>I34</f>
        <v>0</v>
      </c>
      <c r="J33" s="31"/>
    </row>
    <row r="34" spans="1:39" s="37" customFormat="1" ht="19.5" customHeight="1" hidden="1">
      <c r="A34" s="327" t="s">
        <v>171</v>
      </c>
      <c r="B34" s="78" t="s">
        <v>62</v>
      </c>
      <c r="C34" s="79" t="s">
        <v>63</v>
      </c>
      <c r="D34" s="80" t="s">
        <v>79</v>
      </c>
      <c r="E34" s="95" t="s">
        <v>241</v>
      </c>
      <c r="F34" s="96" t="s">
        <v>230</v>
      </c>
      <c r="G34" s="82"/>
      <c r="H34" s="82"/>
      <c r="I34" s="395">
        <f>+I35</f>
        <v>0</v>
      </c>
      <c r="J34" s="15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1:39" s="37" customFormat="1" ht="19.5" customHeight="1" hidden="1">
      <c r="A35" s="327" t="s">
        <v>172</v>
      </c>
      <c r="B35" s="78" t="s">
        <v>62</v>
      </c>
      <c r="C35" s="79" t="s">
        <v>63</v>
      </c>
      <c r="D35" s="80" t="s">
        <v>79</v>
      </c>
      <c r="E35" s="95" t="s">
        <v>241</v>
      </c>
      <c r="F35" s="96" t="s">
        <v>242</v>
      </c>
      <c r="G35" s="82"/>
      <c r="H35" s="82"/>
      <c r="I35" s="395">
        <f>+I36</f>
        <v>0</v>
      </c>
      <c r="J35" s="15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1:10" s="32" customFormat="1" ht="18" customHeight="1" hidden="1">
      <c r="A36" s="329" t="s">
        <v>235</v>
      </c>
      <c r="B36" s="67" t="s">
        <v>62</v>
      </c>
      <c r="C36" s="67" t="s">
        <v>63</v>
      </c>
      <c r="D36" s="67" t="s">
        <v>79</v>
      </c>
      <c r="E36" s="95" t="s">
        <v>241</v>
      </c>
      <c r="F36" s="96" t="s">
        <v>242</v>
      </c>
      <c r="G36" s="67" t="s">
        <v>72</v>
      </c>
      <c r="H36" s="67"/>
      <c r="I36" s="398"/>
      <c r="J36" s="31" t="s">
        <v>185</v>
      </c>
    </row>
    <row r="37" spans="1:10" s="29" customFormat="1" ht="20.25" customHeight="1" hidden="1">
      <c r="A37" s="331" t="s">
        <v>175</v>
      </c>
      <c r="B37" s="71" t="s">
        <v>62</v>
      </c>
      <c r="C37" s="71" t="s">
        <v>63</v>
      </c>
      <c r="D37" s="97">
        <v>11</v>
      </c>
      <c r="E37" s="16"/>
      <c r="F37" s="19"/>
      <c r="G37" s="67"/>
      <c r="H37" s="67"/>
      <c r="I37" s="393">
        <f>I38</f>
        <v>0</v>
      </c>
      <c r="J37" s="25"/>
    </row>
    <row r="38" spans="1:10" s="29" customFormat="1" ht="20.25" customHeight="1" hidden="1">
      <c r="A38" s="328" t="s">
        <v>114</v>
      </c>
      <c r="B38" s="72" t="s">
        <v>62</v>
      </c>
      <c r="C38" s="67" t="s">
        <v>63</v>
      </c>
      <c r="D38" s="98">
        <v>11</v>
      </c>
      <c r="E38" s="99" t="s">
        <v>173</v>
      </c>
      <c r="F38" s="100" t="s">
        <v>147</v>
      </c>
      <c r="G38" s="101"/>
      <c r="H38" s="101"/>
      <c r="I38" s="399">
        <f>I39</f>
        <v>0</v>
      </c>
      <c r="J38" s="25"/>
    </row>
    <row r="39" spans="1:10" s="29" customFormat="1" ht="20.25" customHeight="1" hidden="1">
      <c r="A39" s="328" t="s">
        <v>115</v>
      </c>
      <c r="B39" s="78" t="s">
        <v>62</v>
      </c>
      <c r="C39" s="67" t="s">
        <v>63</v>
      </c>
      <c r="D39" s="98">
        <v>11</v>
      </c>
      <c r="E39" s="99" t="s">
        <v>174</v>
      </c>
      <c r="F39" s="102" t="s">
        <v>147</v>
      </c>
      <c r="G39" s="101"/>
      <c r="H39" s="101"/>
      <c r="I39" s="399">
        <f>I40</f>
        <v>0</v>
      </c>
      <c r="J39" s="25"/>
    </row>
    <row r="40" spans="1:10" s="29" customFormat="1" ht="18.75" customHeight="1" hidden="1">
      <c r="A40" s="330" t="s">
        <v>176</v>
      </c>
      <c r="B40" s="78" t="s">
        <v>62</v>
      </c>
      <c r="C40" s="67" t="s">
        <v>63</v>
      </c>
      <c r="D40" s="98">
        <v>11</v>
      </c>
      <c r="E40" s="103" t="s">
        <v>174</v>
      </c>
      <c r="F40" s="104">
        <v>1403</v>
      </c>
      <c r="G40" s="101"/>
      <c r="H40" s="101"/>
      <c r="I40" s="399">
        <f>I41</f>
        <v>0</v>
      </c>
      <c r="J40" s="25"/>
    </row>
    <row r="41" spans="1:10" s="29" customFormat="1" ht="20.25" customHeight="1" hidden="1">
      <c r="A41" s="330" t="s">
        <v>73</v>
      </c>
      <c r="B41" s="67" t="s">
        <v>62</v>
      </c>
      <c r="C41" s="67" t="s">
        <v>63</v>
      </c>
      <c r="D41" s="105">
        <v>11</v>
      </c>
      <c r="E41" s="99" t="s">
        <v>174</v>
      </c>
      <c r="F41" s="106">
        <v>1403</v>
      </c>
      <c r="G41" s="67" t="s">
        <v>74</v>
      </c>
      <c r="H41" s="67"/>
      <c r="I41" s="400"/>
      <c r="J41" s="25" t="s">
        <v>185</v>
      </c>
    </row>
    <row r="42" spans="1:10" s="29" customFormat="1" ht="22.5" customHeight="1">
      <c r="A42" s="325" t="s">
        <v>116</v>
      </c>
      <c r="B42" s="71" t="s">
        <v>62</v>
      </c>
      <c r="C42" s="68" t="s">
        <v>63</v>
      </c>
      <c r="D42" s="69" t="s">
        <v>117</v>
      </c>
      <c r="E42" s="107"/>
      <c r="F42" s="18"/>
      <c r="G42" s="70"/>
      <c r="H42" s="70"/>
      <c r="I42" s="393">
        <f>I43+I47+I53+I58+I62</f>
        <v>749.116</v>
      </c>
      <c r="J42" s="25">
        <v>749.116</v>
      </c>
    </row>
    <row r="43" spans="1:10" s="38" customFormat="1" ht="18.75" customHeight="1" hidden="1">
      <c r="A43" s="331"/>
      <c r="B43" s="72"/>
      <c r="C43" s="71"/>
      <c r="D43" s="86"/>
      <c r="E43" s="108"/>
      <c r="F43" s="109"/>
      <c r="G43" s="88"/>
      <c r="H43" s="88"/>
      <c r="I43" s="393"/>
      <c r="J43" s="4"/>
    </row>
    <row r="44" spans="1:10" s="38" customFormat="1" ht="18.75" customHeight="1" hidden="1">
      <c r="A44" s="328"/>
      <c r="B44" s="78"/>
      <c r="C44" s="67"/>
      <c r="D44" s="83"/>
      <c r="E44" s="99"/>
      <c r="F44" s="102"/>
      <c r="G44" s="110"/>
      <c r="H44" s="110"/>
      <c r="I44" s="401"/>
      <c r="J44" s="4"/>
    </row>
    <row r="45" spans="1:10" s="29" customFormat="1" ht="18.75" customHeight="1" hidden="1">
      <c r="A45" s="335"/>
      <c r="B45" s="78"/>
      <c r="C45" s="111"/>
      <c r="D45" s="112"/>
      <c r="E45" s="103"/>
      <c r="F45" s="104"/>
      <c r="G45" s="110"/>
      <c r="H45" s="110"/>
      <c r="I45" s="401"/>
      <c r="J45" s="25"/>
    </row>
    <row r="46" spans="1:10" s="29" customFormat="1" ht="18.75" customHeight="1" hidden="1">
      <c r="A46" s="336"/>
      <c r="B46" s="67"/>
      <c r="C46" s="113"/>
      <c r="D46" s="113"/>
      <c r="E46" s="99"/>
      <c r="F46" s="106"/>
      <c r="G46" s="113"/>
      <c r="H46" s="113"/>
      <c r="I46" s="400"/>
      <c r="J46" s="25"/>
    </row>
    <row r="47" spans="1:10" s="38" customFormat="1" ht="56.25" customHeight="1">
      <c r="A47" s="331" t="s">
        <v>491</v>
      </c>
      <c r="B47" s="72" t="s">
        <v>62</v>
      </c>
      <c r="C47" s="71" t="s">
        <v>63</v>
      </c>
      <c r="D47" s="86" t="s">
        <v>117</v>
      </c>
      <c r="E47" s="108" t="s">
        <v>249</v>
      </c>
      <c r="F47" s="109" t="s">
        <v>230</v>
      </c>
      <c r="G47" s="88"/>
      <c r="H47" s="88"/>
      <c r="I47" s="393">
        <f>+I48</f>
        <v>422.617</v>
      </c>
      <c r="J47" s="617">
        <f>J42-I42</f>
        <v>0</v>
      </c>
    </row>
    <row r="48" spans="1:10" s="38" customFormat="1" ht="57.75" customHeight="1">
      <c r="A48" s="328" t="s">
        <v>492</v>
      </c>
      <c r="B48" s="78" t="s">
        <v>62</v>
      </c>
      <c r="C48" s="67" t="s">
        <v>63</v>
      </c>
      <c r="D48" s="83" t="s">
        <v>117</v>
      </c>
      <c r="E48" s="114" t="s">
        <v>250</v>
      </c>
      <c r="F48" s="115" t="s">
        <v>230</v>
      </c>
      <c r="G48" s="101"/>
      <c r="H48" s="101"/>
      <c r="I48" s="399">
        <f>+I50</f>
        <v>422.617</v>
      </c>
      <c r="J48" s="4" t="s">
        <v>202</v>
      </c>
    </row>
    <row r="49" spans="1:10" s="38" customFormat="1" ht="51.75" customHeight="1">
      <c r="A49" s="337" t="s">
        <v>395</v>
      </c>
      <c r="B49" s="78" t="s">
        <v>62</v>
      </c>
      <c r="C49" s="67" t="s">
        <v>63</v>
      </c>
      <c r="D49" s="83" t="s">
        <v>117</v>
      </c>
      <c r="E49" s="103" t="s">
        <v>82</v>
      </c>
      <c r="F49" s="124" t="s">
        <v>230</v>
      </c>
      <c r="G49" s="101"/>
      <c r="H49" s="101"/>
      <c r="I49" s="399">
        <f>I50</f>
        <v>422.617</v>
      </c>
      <c r="J49" s="4"/>
    </row>
    <row r="50" spans="1:250" s="36" customFormat="1" ht="18.75" customHeight="1">
      <c r="A50" s="402" t="s">
        <v>154</v>
      </c>
      <c r="B50" s="78" t="s">
        <v>62</v>
      </c>
      <c r="C50" s="79" t="s">
        <v>63</v>
      </c>
      <c r="D50" s="80" t="s">
        <v>117</v>
      </c>
      <c r="E50" s="95" t="s">
        <v>82</v>
      </c>
      <c r="F50" s="96" t="s">
        <v>83</v>
      </c>
      <c r="G50" s="116"/>
      <c r="H50" s="116"/>
      <c r="I50" s="403">
        <f>I51+I52</f>
        <v>422.617</v>
      </c>
      <c r="J50" s="4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</row>
    <row r="51" spans="1:250" s="36" customFormat="1" ht="56.25" hidden="1">
      <c r="A51" s="338" t="s">
        <v>70</v>
      </c>
      <c r="B51" s="180" t="s">
        <v>62</v>
      </c>
      <c r="C51" s="181" t="s">
        <v>63</v>
      </c>
      <c r="D51" s="182" t="s">
        <v>117</v>
      </c>
      <c r="E51" s="404" t="s">
        <v>445</v>
      </c>
      <c r="F51" s="405" t="s">
        <v>83</v>
      </c>
      <c r="G51" s="183" t="s">
        <v>65</v>
      </c>
      <c r="H51" s="183"/>
      <c r="I51" s="406">
        <f>2-2</f>
        <v>0</v>
      </c>
      <c r="J51" s="4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</row>
    <row r="52" spans="1:250" s="36" customFormat="1" ht="21" customHeight="1">
      <c r="A52" s="339" t="s">
        <v>235</v>
      </c>
      <c r="B52" s="67" t="s">
        <v>62</v>
      </c>
      <c r="C52" s="67" t="s">
        <v>63</v>
      </c>
      <c r="D52" s="67" t="s">
        <v>117</v>
      </c>
      <c r="E52" s="95" t="s">
        <v>82</v>
      </c>
      <c r="F52" s="96" t="s">
        <v>83</v>
      </c>
      <c r="G52" s="67" t="s">
        <v>72</v>
      </c>
      <c r="H52" s="67"/>
      <c r="I52" s="407">
        <v>422.617</v>
      </c>
      <c r="J52" s="4">
        <f>138.22+248.667</f>
        <v>386.887</v>
      </c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</row>
    <row r="53" spans="1:10" s="38" customFormat="1" ht="21.75" customHeight="1">
      <c r="A53" s="340" t="s">
        <v>165</v>
      </c>
      <c r="B53" s="72" t="s">
        <v>62</v>
      </c>
      <c r="C53" s="90" t="s">
        <v>63</v>
      </c>
      <c r="D53" s="117">
        <v>13</v>
      </c>
      <c r="E53" s="118" t="s">
        <v>243</v>
      </c>
      <c r="F53" s="119" t="s">
        <v>230</v>
      </c>
      <c r="G53" s="120"/>
      <c r="H53" s="314"/>
      <c r="I53" s="408">
        <f>+I54</f>
        <v>254.99900000000002</v>
      </c>
      <c r="J53" s="25" t="s">
        <v>118</v>
      </c>
    </row>
    <row r="54" spans="1:10" s="29" customFormat="1" ht="19.5" customHeight="1">
      <c r="A54" s="328" t="s">
        <v>166</v>
      </c>
      <c r="B54" s="78" t="s">
        <v>62</v>
      </c>
      <c r="C54" s="121" t="s">
        <v>63</v>
      </c>
      <c r="D54" s="122">
        <v>13</v>
      </c>
      <c r="E54" s="123" t="s">
        <v>244</v>
      </c>
      <c r="F54" s="124" t="s">
        <v>230</v>
      </c>
      <c r="G54" s="125"/>
      <c r="H54" s="315"/>
      <c r="I54" s="399">
        <f>I55</f>
        <v>254.99900000000002</v>
      </c>
      <c r="J54" s="25"/>
    </row>
    <row r="55" spans="1:10" s="29" customFormat="1" ht="23.25" customHeight="1">
      <c r="A55" s="330" t="s">
        <v>167</v>
      </c>
      <c r="B55" s="78" t="s">
        <v>62</v>
      </c>
      <c r="C55" s="126" t="s">
        <v>63</v>
      </c>
      <c r="D55" s="122">
        <v>13</v>
      </c>
      <c r="E55" s="123" t="s">
        <v>244</v>
      </c>
      <c r="F55" s="124" t="s">
        <v>245</v>
      </c>
      <c r="G55" s="125"/>
      <c r="H55" s="315"/>
      <c r="I55" s="399">
        <f>I56+I57</f>
        <v>254.99900000000002</v>
      </c>
      <c r="J55" s="25"/>
    </row>
    <row r="56" spans="1:10" s="29" customFormat="1" ht="16.5" customHeight="1">
      <c r="A56" s="329" t="s">
        <v>235</v>
      </c>
      <c r="B56" s="67" t="s">
        <v>62</v>
      </c>
      <c r="C56" s="285" t="s">
        <v>63</v>
      </c>
      <c r="D56" s="286">
        <v>13</v>
      </c>
      <c r="E56" s="128" t="s">
        <v>244</v>
      </c>
      <c r="F56" s="100" t="s">
        <v>245</v>
      </c>
      <c r="G56" s="287" t="s">
        <v>72</v>
      </c>
      <c r="H56" s="316"/>
      <c r="I56" s="409">
        <v>89.022</v>
      </c>
      <c r="J56" s="25" t="s">
        <v>185</v>
      </c>
    </row>
    <row r="57" spans="1:10" s="29" customFormat="1" ht="18.75" customHeight="1">
      <c r="A57" s="341" t="s">
        <v>73</v>
      </c>
      <c r="B57" s="184" t="s">
        <v>62</v>
      </c>
      <c r="C57" s="185" t="s">
        <v>63</v>
      </c>
      <c r="D57" s="186">
        <v>13</v>
      </c>
      <c r="E57" s="671" t="s">
        <v>246</v>
      </c>
      <c r="F57" s="672"/>
      <c r="G57" s="187" t="s">
        <v>74</v>
      </c>
      <c r="H57" s="191"/>
      <c r="I57" s="410">
        <v>165.977</v>
      </c>
      <c r="J57" s="25"/>
    </row>
    <row r="58" spans="1:10" s="29" customFormat="1" ht="21.75" customHeight="1">
      <c r="A58" s="342" t="s">
        <v>168</v>
      </c>
      <c r="B58" s="72" t="s">
        <v>62</v>
      </c>
      <c r="C58" s="129" t="s">
        <v>63</v>
      </c>
      <c r="D58" s="129" t="s">
        <v>117</v>
      </c>
      <c r="E58" s="130" t="s">
        <v>240</v>
      </c>
      <c r="F58" s="109" t="s">
        <v>230</v>
      </c>
      <c r="G58" s="131"/>
      <c r="H58" s="317"/>
      <c r="I58" s="393">
        <f>+I59</f>
        <v>20</v>
      </c>
      <c r="J58" s="25"/>
    </row>
    <row r="59" spans="1:10" s="29" customFormat="1" ht="21.75" customHeight="1">
      <c r="A59" s="343" t="s">
        <v>169</v>
      </c>
      <c r="B59" s="78" t="s">
        <v>62</v>
      </c>
      <c r="C59" s="89" t="s">
        <v>63</v>
      </c>
      <c r="D59" s="89" t="s">
        <v>117</v>
      </c>
      <c r="E59" s="132" t="s">
        <v>247</v>
      </c>
      <c r="F59" s="124" t="s">
        <v>230</v>
      </c>
      <c r="G59" s="133"/>
      <c r="H59" s="133"/>
      <c r="I59" s="399">
        <f>+I60</f>
        <v>20</v>
      </c>
      <c r="J59" s="25"/>
    </row>
    <row r="60" spans="1:256" s="39" customFormat="1" ht="24.75" customHeight="1">
      <c r="A60" s="330" t="s">
        <v>186</v>
      </c>
      <c r="B60" s="165" t="s">
        <v>62</v>
      </c>
      <c r="C60" s="8" t="s">
        <v>63</v>
      </c>
      <c r="D60" s="8">
        <v>13</v>
      </c>
      <c r="E60" s="166" t="s">
        <v>247</v>
      </c>
      <c r="F60" s="167" t="s">
        <v>248</v>
      </c>
      <c r="G60" s="8"/>
      <c r="H60" s="8"/>
      <c r="I60" s="411">
        <f>SUM(I61:I61)</f>
        <v>20</v>
      </c>
      <c r="J60" s="56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  <c r="IV60" s="40"/>
    </row>
    <row r="61" spans="1:256" s="39" customFormat="1" ht="19.5" customHeight="1">
      <c r="A61" s="329" t="s">
        <v>235</v>
      </c>
      <c r="B61" s="8" t="s">
        <v>62</v>
      </c>
      <c r="C61" s="8" t="s">
        <v>63</v>
      </c>
      <c r="D61" s="8">
        <v>13</v>
      </c>
      <c r="E61" s="166" t="s">
        <v>247</v>
      </c>
      <c r="F61" s="167" t="s">
        <v>248</v>
      </c>
      <c r="G61" s="8" t="s">
        <v>72</v>
      </c>
      <c r="H61" s="8"/>
      <c r="I61" s="411">
        <v>20</v>
      </c>
      <c r="J61" s="56" t="s">
        <v>201</v>
      </c>
      <c r="K61" s="41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  <c r="IV61" s="40"/>
    </row>
    <row r="62" spans="1:256" s="39" customFormat="1" ht="22.5" customHeight="1">
      <c r="A62" s="504" t="s">
        <v>159</v>
      </c>
      <c r="B62" s="505" t="s">
        <v>62</v>
      </c>
      <c r="C62" s="505" t="s">
        <v>63</v>
      </c>
      <c r="D62" s="506" t="s">
        <v>117</v>
      </c>
      <c r="E62" s="507" t="s">
        <v>234</v>
      </c>
      <c r="F62" s="508" t="s">
        <v>230</v>
      </c>
      <c r="G62" s="509"/>
      <c r="H62" s="510">
        <f>H63+H66</f>
        <v>0</v>
      </c>
      <c r="I62" s="411">
        <f>I66+I63</f>
        <v>51.5</v>
      </c>
      <c r="J62" s="56"/>
      <c r="K62" s="41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  <c r="IV62" s="40"/>
    </row>
    <row r="63" spans="1:256" s="39" customFormat="1" ht="29.25" customHeight="1">
      <c r="A63" s="511" t="s">
        <v>237</v>
      </c>
      <c r="B63" s="512" t="s">
        <v>62</v>
      </c>
      <c r="C63" s="512" t="s">
        <v>63</v>
      </c>
      <c r="D63" s="512" t="s">
        <v>117</v>
      </c>
      <c r="E63" s="513" t="s">
        <v>234</v>
      </c>
      <c r="F63" s="514" t="s">
        <v>236</v>
      </c>
      <c r="G63" s="515"/>
      <c r="H63" s="516">
        <f>H64+H65</f>
        <v>0</v>
      </c>
      <c r="I63" s="407">
        <f>I64+I65</f>
        <v>26.215</v>
      </c>
      <c r="J63" s="525"/>
      <c r="K63" s="41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  <c r="IV63" s="40"/>
    </row>
    <row r="64" spans="1:256" s="39" customFormat="1" ht="28.5" customHeight="1">
      <c r="A64" s="517" t="s">
        <v>70</v>
      </c>
      <c r="B64" s="512" t="s">
        <v>62</v>
      </c>
      <c r="C64" s="512" t="s">
        <v>63</v>
      </c>
      <c r="D64" s="512" t="s">
        <v>117</v>
      </c>
      <c r="E64" s="513" t="s">
        <v>234</v>
      </c>
      <c r="F64" s="514" t="s">
        <v>236</v>
      </c>
      <c r="G64" s="515" t="s">
        <v>65</v>
      </c>
      <c r="H64" s="516"/>
      <c r="I64" s="411">
        <v>26.215</v>
      </c>
      <c r="J64" s="526"/>
      <c r="K64" s="41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  <c r="IV64" s="40"/>
    </row>
    <row r="65" spans="1:256" s="39" customFormat="1" ht="22.5" customHeight="1" hidden="1">
      <c r="A65" s="329" t="s">
        <v>235</v>
      </c>
      <c r="B65" s="518" t="s">
        <v>62</v>
      </c>
      <c r="C65" s="512" t="s">
        <v>63</v>
      </c>
      <c r="D65" s="512" t="s">
        <v>117</v>
      </c>
      <c r="E65" s="513" t="s">
        <v>234</v>
      </c>
      <c r="F65" s="514" t="s">
        <v>236</v>
      </c>
      <c r="G65" s="515" t="s">
        <v>72</v>
      </c>
      <c r="H65" s="516"/>
      <c r="I65" s="411"/>
      <c r="J65" s="56"/>
      <c r="K65" s="41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  <c r="IV65" s="40"/>
    </row>
    <row r="66" spans="1:256" s="39" customFormat="1" ht="30.75" customHeight="1">
      <c r="A66" s="519" t="s">
        <v>512</v>
      </c>
      <c r="B66" s="520" t="s">
        <v>62</v>
      </c>
      <c r="C66" s="520" t="s">
        <v>63</v>
      </c>
      <c r="D66" s="521" t="s">
        <v>117</v>
      </c>
      <c r="E66" s="513" t="s">
        <v>234</v>
      </c>
      <c r="F66" s="514" t="s">
        <v>513</v>
      </c>
      <c r="G66" s="522"/>
      <c r="H66" s="523">
        <f>H67</f>
        <v>0</v>
      </c>
      <c r="I66" s="407">
        <f>I67+I68</f>
        <v>25.285</v>
      </c>
      <c r="J66" s="56"/>
      <c r="K66" s="41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  <c r="IV66" s="40"/>
    </row>
    <row r="67" spans="1:256" s="39" customFormat="1" ht="19.5">
      <c r="A67" s="517" t="s">
        <v>76</v>
      </c>
      <c r="B67" s="512" t="s">
        <v>62</v>
      </c>
      <c r="C67" s="512" t="s">
        <v>63</v>
      </c>
      <c r="D67" s="524" t="s">
        <v>117</v>
      </c>
      <c r="E67" s="513" t="s">
        <v>234</v>
      </c>
      <c r="F67" s="514" t="s">
        <v>513</v>
      </c>
      <c r="G67" s="515" t="s">
        <v>77</v>
      </c>
      <c r="H67" s="516"/>
      <c r="I67" s="411">
        <v>25.285</v>
      </c>
      <c r="J67" s="56"/>
      <c r="K67" s="41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  <c r="IN67" s="40"/>
      <c r="IO67" s="40"/>
      <c r="IP67" s="40"/>
      <c r="IQ67" s="40"/>
      <c r="IR67" s="40"/>
      <c r="IS67" s="40"/>
      <c r="IT67" s="40"/>
      <c r="IU67" s="40"/>
      <c r="IV67" s="40"/>
    </row>
    <row r="68" spans="1:256" s="39" customFormat="1" ht="23.25" customHeight="1" hidden="1">
      <c r="A68" s="329"/>
      <c r="B68" s="221"/>
      <c r="C68" s="8"/>
      <c r="D68" s="177"/>
      <c r="E68" s="166"/>
      <c r="F68" s="167"/>
      <c r="G68" s="222"/>
      <c r="H68" s="222"/>
      <c r="I68" s="411"/>
      <c r="J68" s="56"/>
      <c r="K68" s="41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  <c r="HP68" s="40"/>
      <c r="HQ68" s="40"/>
      <c r="HR68" s="40"/>
      <c r="HS68" s="40"/>
      <c r="HT68" s="40"/>
      <c r="HU68" s="40"/>
      <c r="HV68" s="40"/>
      <c r="HW68" s="40"/>
      <c r="HX68" s="40"/>
      <c r="HY68" s="40"/>
      <c r="HZ68" s="40"/>
      <c r="IA68" s="40"/>
      <c r="IB68" s="40"/>
      <c r="IC68" s="40"/>
      <c r="ID68" s="40"/>
      <c r="IE68" s="40"/>
      <c r="IF68" s="40"/>
      <c r="IG68" s="40"/>
      <c r="IH68" s="40"/>
      <c r="II68" s="40"/>
      <c r="IJ68" s="40"/>
      <c r="IK68" s="40"/>
      <c r="IL68" s="40"/>
      <c r="IM68" s="40"/>
      <c r="IN68" s="40"/>
      <c r="IO68" s="40"/>
      <c r="IP68" s="40"/>
      <c r="IQ68" s="40"/>
      <c r="IR68" s="40"/>
      <c r="IS68" s="40"/>
      <c r="IT68" s="40"/>
      <c r="IU68" s="40"/>
      <c r="IV68" s="40"/>
    </row>
    <row r="69" spans="1:10" s="29" customFormat="1" ht="23.25" customHeight="1">
      <c r="A69" s="344" t="s">
        <v>119</v>
      </c>
      <c r="B69" s="134" t="s">
        <v>62</v>
      </c>
      <c r="C69" s="135" t="s">
        <v>64</v>
      </c>
      <c r="D69" s="136"/>
      <c r="E69" s="137"/>
      <c r="F69" s="138"/>
      <c r="G69" s="139"/>
      <c r="H69" s="139"/>
      <c r="I69" s="393">
        <f>+I70</f>
        <v>80.754</v>
      </c>
      <c r="J69" s="25"/>
    </row>
    <row r="70" spans="1:10" s="29" customFormat="1" ht="21" customHeight="1">
      <c r="A70" s="344" t="s">
        <v>120</v>
      </c>
      <c r="B70" s="71" t="s">
        <v>62</v>
      </c>
      <c r="C70" s="135" t="s">
        <v>64</v>
      </c>
      <c r="D70" s="135" t="s">
        <v>121</v>
      </c>
      <c r="E70" s="140"/>
      <c r="F70" s="141"/>
      <c r="G70" s="135"/>
      <c r="H70" s="135"/>
      <c r="I70" s="393">
        <f>I71</f>
        <v>80.754</v>
      </c>
      <c r="J70" s="25"/>
    </row>
    <row r="71" spans="1:10" s="38" customFormat="1" ht="24.75" customHeight="1">
      <c r="A71" s="342" t="s">
        <v>168</v>
      </c>
      <c r="B71" s="72" t="s">
        <v>62</v>
      </c>
      <c r="C71" s="129" t="s">
        <v>64</v>
      </c>
      <c r="D71" s="129" t="s">
        <v>121</v>
      </c>
      <c r="E71" s="130" t="s">
        <v>240</v>
      </c>
      <c r="F71" s="109" t="s">
        <v>230</v>
      </c>
      <c r="G71" s="131"/>
      <c r="H71" s="317"/>
      <c r="I71" s="393">
        <f>I72</f>
        <v>80.754</v>
      </c>
      <c r="J71" s="4"/>
    </row>
    <row r="72" spans="1:10" s="29" customFormat="1" ht="21" customHeight="1">
      <c r="A72" s="343" t="s">
        <v>169</v>
      </c>
      <c r="B72" s="78" t="s">
        <v>62</v>
      </c>
      <c r="C72" s="89" t="s">
        <v>64</v>
      </c>
      <c r="D72" s="89" t="s">
        <v>121</v>
      </c>
      <c r="E72" s="132" t="s">
        <v>247</v>
      </c>
      <c r="F72" s="124" t="s">
        <v>230</v>
      </c>
      <c r="G72" s="133"/>
      <c r="H72" s="133"/>
      <c r="I72" s="399">
        <f>I73</f>
        <v>80.754</v>
      </c>
      <c r="J72" s="25"/>
    </row>
    <row r="73" spans="1:10" s="29" customFormat="1" ht="24" customHeight="1">
      <c r="A73" s="343" t="s">
        <v>170</v>
      </c>
      <c r="B73" s="78" t="s">
        <v>62</v>
      </c>
      <c r="C73" s="142" t="s">
        <v>64</v>
      </c>
      <c r="D73" s="142" t="s">
        <v>121</v>
      </c>
      <c r="E73" s="132" t="s">
        <v>247</v>
      </c>
      <c r="F73" s="124" t="s">
        <v>251</v>
      </c>
      <c r="G73" s="142"/>
      <c r="H73" s="142"/>
      <c r="I73" s="399">
        <f>SUM(I74:I75)</f>
        <v>80.754</v>
      </c>
      <c r="J73" s="25"/>
    </row>
    <row r="74" spans="1:10" s="29" customFormat="1" ht="43.5" customHeight="1">
      <c r="A74" s="328" t="s">
        <v>70</v>
      </c>
      <c r="B74" s="67" t="s">
        <v>62</v>
      </c>
      <c r="C74" s="67" t="s">
        <v>64</v>
      </c>
      <c r="D74" s="67" t="s">
        <v>121</v>
      </c>
      <c r="E74" s="132" t="s">
        <v>247</v>
      </c>
      <c r="F74" s="168" t="s">
        <v>251</v>
      </c>
      <c r="G74" s="67" t="s">
        <v>65</v>
      </c>
      <c r="H74" s="67"/>
      <c r="I74" s="400">
        <v>80.754</v>
      </c>
      <c r="J74" s="25"/>
    </row>
    <row r="75" spans="1:10" s="29" customFormat="1" ht="21" customHeight="1" hidden="1">
      <c r="A75" s="329" t="s">
        <v>235</v>
      </c>
      <c r="B75" s="67" t="s">
        <v>62</v>
      </c>
      <c r="C75" s="67" t="s">
        <v>64</v>
      </c>
      <c r="D75" s="67" t="s">
        <v>121</v>
      </c>
      <c r="E75" s="132" t="s">
        <v>247</v>
      </c>
      <c r="F75" s="168" t="s">
        <v>251</v>
      </c>
      <c r="G75" s="67" t="s">
        <v>72</v>
      </c>
      <c r="H75" s="67"/>
      <c r="I75" s="400">
        <v>0</v>
      </c>
      <c r="J75" s="25" t="s">
        <v>185</v>
      </c>
    </row>
    <row r="76" spans="1:10" s="42" customFormat="1" ht="23.25" customHeight="1">
      <c r="A76" s="324" t="s">
        <v>122</v>
      </c>
      <c r="B76" s="134" t="s">
        <v>62</v>
      </c>
      <c r="C76" s="143" t="s">
        <v>121</v>
      </c>
      <c r="D76" s="143"/>
      <c r="E76" s="137"/>
      <c r="F76" s="138"/>
      <c r="G76" s="143"/>
      <c r="H76" s="143"/>
      <c r="I76" s="412">
        <f>+I77+I87</f>
        <v>60.305</v>
      </c>
      <c r="J76" s="24"/>
    </row>
    <row r="77" spans="1:10" s="42" customFormat="1" ht="19.5" customHeight="1">
      <c r="A77" s="480" t="s">
        <v>180</v>
      </c>
      <c r="B77" s="71" t="s">
        <v>62</v>
      </c>
      <c r="C77" s="143" t="s">
        <v>121</v>
      </c>
      <c r="D77" s="143" t="s">
        <v>141</v>
      </c>
      <c r="E77" s="140"/>
      <c r="F77" s="141"/>
      <c r="G77" s="68"/>
      <c r="H77" s="68"/>
      <c r="I77" s="393">
        <f>I78</f>
        <v>60.305</v>
      </c>
      <c r="J77" s="24"/>
    </row>
    <row r="78" spans="1:10" s="43" customFormat="1" ht="45.75" customHeight="1">
      <c r="A78" s="488" t="s">
        <v>50</v>
      </c>
      <c r="B78" s="169" t="s">
        <v>62</v>
      </c>
      <c r="C78" s="170" t="s">
        <v>121</v>
      </c>
      <c r="D78" s="170" t="s">
        <v>141</v>
      </c>
      <c r="E78" s="130" t="s">
        <v>252</v>
      </c>
      <c r="F78" s="109" t="s">
        <v>230</v>
      </c>
      <c r="G78" s="71"/>
      <c r="H78" s="71"/>
      <c r="I78" s="397">
        <f>I83+I79</f>
        <v>60.305</v>
      </c>
      <c r="J78" s="26"/>
    </row>
    <row r="79" spans="1:10" s="42" customFormat="1" ht="60">
      <c r="A79" s="464" t="s">
        <v>442</v>
      </c>
      <c r="B79" s="165" t="s">
        <v>62</v>
      </c>
      <c r="C79" s="8" t="s">
        <v>121</v>
      </c>
      <c r="D79" s="8" t="s">
        <v>141</v>
      </c>
      <c r="E79" s="132" t="s">
        <v>253</v>
      </c>
      <c r="F79" s="124" t="s">
        <v>230</v>
      </c>
      <c r="G79" s="67"/>
      <c r="H79" s="67"/>
      <c r="I79" s="400">
        <f>I80</f>
        <v>60.305</v>
      </c>
      <c r="J79" s="24"/>
    </row>
    <row r="80" spans="1:10" s="42" customFormat="1" ht="18" customHeight="1">
      <c r="A80" s="345" t="s">
        <v>396</v>
      </c>
      <c r="B80" s="165" t="s">
        <v>62</v>
      </c>
      <c r="C80" s="8" t="s">
        <v>121</v>
      </c>
      <c r="D80" s="8" t="s">
        <v>141</v>
      </c>
      <c r="E80" s="132" t="s">
        <v>255</v>
      </c>
      <c r="F80" s="124" t="s">
        <v>230</v>
      </c>
      <c r="G80" s="67"/>
      <c r="H80" s="67"/>
      <c r="I80" s="400">
        <f>I81</f>
        <v>60.305</v>
      </c>
      <c r="J80" s="24"/>
    </row>
    <row r="81" spans="1:10" s="29" customFormat="1" ht="28.5" customHeight="1">
      <c r="A81" s="346" t="s">
        <v>300</v>
      </c>
      <c r="B81" s="78" t="s">
        <v>62</v>
      </c>
      <c r="C81" s="144" t="s">
        <v>121</v>
      </c>
      <c r="D81" s="144" t="s">
        <v>141</v>
      </c>
      <c r="E81" s="132" t="s">
        <v>255</v>
      </c>
      <c r="F81" s="124" t="s">
        <v>256</v>
      </c>
      <c r="G81" s="67"/>
      <c r="H81" s="67"/>
      <c r="I81" s="399">
        <f>+I82</f>
        <v>60.305</v>
      </c>
      <c r="J81" s="25"/>
    </row>
    <row r="82" spans="1:10" s="29" customFormat="1" ht="20.25" customHeight="1">
      <c r="A82" s="329" t="s">
        <v>235</v>
      </c>
      <c r="B82" s="8" t="s">
        <v>62</v>
      </c>
      <c r="C82" s="171" t="s">
        <v>121</v>
      </c>
      <c r="D82" s="171" t="s">
        <v>141</v>
      </c>
      <c r="E82" s="132" t="s">
        <v>255</v>
      </c>
      <c r="F82" s="124" t="s">
        <v>256</v>
      </c>
      <c r="G82" s="67" t="s">
        <v>72</v>
      </c>
      <c r="H82" s="67"/>
      <c r="I82" s="407">
        <v>60.305</v>
      </c>
      <c r="J82" s="25" t="s">
        <v>185</v>
      </c>
    </row>
    <row r="83" spans="1:10" s="29" customFormat="1" ht="63" hidden="1">
      <c r="A83" s="347" t="s">
        <v>397</v>
      </c>
      <c r="B83" s="184" t="s">
        <v>62</v>
      </c>
      <c r="C83" s="188" t="s">
        <v>121</v>
      </c>
      <c r="D83" s="188" t="s">
        <v>141</v>
      </c>
      <c r="E83" s="633" t="s">
        <v>257</v>
      </c>
      <c r="F83" s="634"/>
      <c r="G83" s="184"/>
      <c r="H83" s="184"/>
      <c r="I83" s="413">
        <f>I84</f>
        <v>0</v>
      </c>
      <c r="J83" s="25"/>
    </row>
    <row r="84" spans="1:10" s="29" customFormat="1" ht="56.25" hidden="1">
      <c r="A84" s="348" t="s">
        <v>254</v>
      </c>
      <c r="B84" s="184" t="s">
        <v>62</v>
      </c>
      <c r="C84" s="188" t="s">
        <v>121</v>
      </c>
      <c r="D84" s="188" t="s">
        <v>141</v>
      </c>
      <c r="E84" s="209" t="s">
        <v>258</v>
      </c>
      <c r="F84" s="210" t="s">
        <v>230</v>
      </c>
      <c r="G84" s="184"/>
      <c r="H84" s="184"/>
      <c r="I84" s="413">
        <f>I85</f>
        <v>0</v>
      </c>
      <c r="J84" s="25"/>
    </row>
    <row r="85" spans="1:10" s="29" customFormat="1" ht="56.25" hidden="1">
      <c r="A85" s="349" t="s">
        <v>209</v>
      </c>
      <c r="B85" s="184" t="s">
        <v>62</v>
      </c>
      <c r="C85" s="188" t="s">
        <v>121</v>
      </c>
      <c r="D85" s="188" t="s">
        <v>141</v>
      </c>
      <c r="E85" s="673" t="s">
        <v>259</v>
      </c>
      <c r="F85" s="674"/>
      <c r="G85" s="184"/>
      <c r="H85" s="184"/>
      <c r="I85" s="413">
        <f>I86</f>
        <v>0</v>
      </c>
      <c r="J85" s="25"/>
    </row>
    <row r="86" spans="1:10" s="29" customFormat="1" ht="56.25" hidden="1">
      <c r="A86" s="329" t="s">
        <v>235</v>
      </c>
      <c r="B86" s="184" t="s">
        <v>62</v>
      </c>
      <c r="C86" s="188" t="s">
        <v>121</v>
      </c>
      <c r="D86" s="188" t="s">
        <v>141</v>
      </c>
      <c r="E86" s="633" t="s">
        <v>259</v>
      </c>
      <c r="F86" s="634"/>
      <c r="G86" s="184" t="s">
        <v>72</v>
      </c>
      <c r="H86" s="184"/>
      <c r="I86" s="413"/>
      <c r="J86" s="25"/>
    </row>
    <row r="87" spans="1:10" s="38" customFormat="1" ht="56.25" hidden="1">
      <c r="A87" s="350" t="s">
        <v>123</v>
      </c>
      <c r="B87" s="71" t="s">
        <v>62</v>
      </c>
      <c r="C87" s="135" t="s">
        <v>121</v>
      </c>
      <c r="D87" s="135">
        <v>14</v>
      </c>
      <c r="E87" s="140"/>
      <c r="F87" s="141"/>
      <c r="G87" s="135"/>
      <c r="H87" s="135"/>
      <c r="I87" s="393">
        <f>+I88</f>
        <v>0</v>
      </c>
      <c r="J87" s="4"/>
    </row>
    <row r="88" spans="1:10" s="38" customFormat="1" ht="56.25" hidden="1">
      <c r="A88" s="351" t="s">
        <v>84</v>
      </c>
      <c r="B88" s="72" t="s">
        <v>62</v>
      </c>
      <c r="C88" s="135" t="s">
        <v>121</v>
      </c>
      <c r="D88" s="135">
        <v>14</v>
      </c>
      <c r="E88" s="130" t="s">
        <v>85</v>
      </c>
      <c r="F88" s="109" t="s">
        <v>230</v>
      </c>
      <c r="G88" s="135"/>
      <c r="H88" s="135"/>
      <c r="I88" s="393">
        <f>+I89</f>
        <v>0</v>
      </c>
      <c r="J88" s="4"/>
    </row>
    <row r="89" spans="1:10" s="29" customFormat="1" ht="63" hidden="1">
      <c r="A89" s="352" t="s">
        <v>86</v>
      </c>
      <c r="B89" s="78" t="s">
        <v>62</v>
      </c>
      <c r="C89" s="145" t="s">
        <v>121</v>
      </c>
      <c r="D89" s="145" t="s">
        <v>124</v>
      </c>
      <c r="E89" s="132" t="s">
        <v>87</v>
      </c>
      <c r="F89" s="124" t="s">
        <v>230</v>
      </c>
      <c r="G89" s="145"/>
      <c r="H89" s="145"/>
      <c r="I89" s="399">
        <f>I90</f>
        <v>0</v>
      </c>
      <c r="J89" s="25"/>
    </row>
    <row r="90" spans="1:11" s="29" customFormat="1" ht="56.25" hidden="1">
      <c r="A90" s="353" t="s">
        <v>88</v>
      </c>
      <c r="B90" s="78" t="s">
        <v>62</v>
      </c>
      <c r="C90" s="145" t="s">
        <v>121</v>
      </c>
      <c r="D90" s="145" t="s">
        <v>124</v>
      </c>
      <c r="E90" s="132" t="s">
        <v>262</v>
      </c>
      <c r="F90" s="124" t="s">
        <v>230</v>
      </c>
      <c r="G90" s="145"/>
      <c r="H90" s="145"/>
      <c r="I90" s="399">
        <f>I91</f>
        <v>0</v>
      </c>
      <c r="J90" s="25"/>
      <c r="K90" s="29" t="s">
        <v>260</v>
      </c>
    </row>
    <row r="91" spans="1:10" s="29" customFormat="1" ht="56.25" hidden="1">
      <c r="A91" s="343" t="s">
        <v>155</v>
      </c>
      <c r="B91" s="78" t="s">
        <v>62</v>
      </c>
      <c r="C91" s="142" t="s">
        <v>121</v>
      </c>
      <c r="D91" s="142">
        <v>14</v>
      </c>
      <c r="E91" s="132" t="s">
        <v>262</v>
      </c>
      <c r="F91" s="124" t="s">
        <v>261</v>
      </c>
      <c r="G91" s="67"/>
      <c r="H91" s="67"/>
      <c r="I91" s="399">
        <f>I92</f>
        <v>0</v>
      </c>
      <c r="J91" s="25"/>
    </row>
    <row r="92" spans="1:10" s="29" customFormat="1" ht="56.25" hidden="1">
      <c r="A92" s="329" t="s">
        <v>235</v>
      </c>
      <c r="B92" s="67" t="s">
        <v>62</v>
      </c>
      <c r="C92" s="142" t="s">
        <v>121</v>
      </c>
      <c r="D92" s="142">
        <v>14</v>
      </c>
      <c r="E92" s="146" t="s">
        <v>262</v>
      </c>
      <c r="F92" s="100" t="s">
        <v>261</v>
      </c>
      <c r="G92" s="67" t="s">
        <v>72</v>
      </c>
      <c r="H92" s="67"/>
      <c r="I92" s="400"/>
      <c r="J92" s="25" t="s">
        <v>185</v>
      </c>
    </row>
    <row r="93" spans="1:10" s="29" customFormat="1" ht="19.5" customHeight="1">
      <c r="A93" s="325" t="s">
        <v>125</v>
      </c>
      <c r="B93" s="134" t="s">
        <v>62</v>
      </c>
      <c r="C93" s="68" t="s">
        <v>69</v>
      </c>
      <c r="D93" s="147"/>
      <c r="E93" s="147"/>
      <c r="F93" s="148"/>
      <c r="G93" s="70"/>
      <c r="H93" s="70"/>
      <c r="I93" s="393">
        <f>I94+I107+I133</f>
        <v>175.39</v>
      </c>
      <c r="J93" s="25"/>
    </row>
    <row r="94" spans="1:10" s="29" customFormat="1" ht="56.25" hidden="1">
      <c r="A94" s="325" t="s">
        <v>190</v>
      </c>
      <c r="B94" s="172" t="s">
        <v>62</v>
      </c>
      <c r="C94" s="68" t="s">
        <v>69</v>
      </c>
      <c r="D94" s="69" t="s">
        <v>189</v>
      </c>
      <c r="E94" s="69"/>
      <c r="F94" s="70"/>
      <c r="G94" s="70"/>
      <c r="H94" s="70"/>
      <c r="I94" s="393">
        <f>I95</f>
        <v>0</v>
      </c>
      <c r="J94" s="25"/>
    </row>
    <row r="95" spans="1:10" s="29" customFormat="1" ht="56.25" hidden="1">
      <c r="A95" s="351" t="s">
        <v>51</v>
      </c>
      <c r="B95" s="172" t="s">
        <v>62</v>
      </c>
      <c r="C95" s="68" t="s">
        <v>69</v>
      </c>
      <c r="D95" s="69" t="s">
        <v>189</v>
      </c>
      <c r="E95" s="69" t="s">
        <v>266</v>
      </c>
      <c r="F95" s="70" t="s">
        <v>230</v>
      </c>
      <c r="G95" s="70"/>
      <c r="H95" s="70"/>
      <c r="I95" s="393">
        <f>I96+I103</f>
        <v>0</v>
      </c>
      <c r="J95" s="25"/>
    </row>
    <row r="96" spans="1:10" s="29" customFormat="1" ht="56.25" hidden="1">
      <c r="A96" s="354" t="s">
        <v>52</v>
      </c>
      <c r="B96" s="172" t="s">
        <v>62</v>
      </c>
      <c r="C96" s="68" t="s">
        <v>69</v>
      </c>
      <c r="D96" s="69" t="s">
        <v>189</v>
      </c>
      <c r="E96" s="69" t="s">
        <v>265</v>
      </c>
      <c r="F96" s="70" t="s">
        <v>230</v>
      </c>
      <c r="G96" s="70"/>
      <c r="H96" s="70"/>
      <c r="I96" s="393">
        <f>I98</f>
        <v>0</v>
      </c>
      <c r="J96" s="25"/>
    </row>
    <row r="97" spans="1:10" s="29" customFormat="1" ht="56.25" hidden="1">
      <c r="A97" s="345" t="s">
        <v>283</v>
      </c>
      <c r="B97" s="172" t="s">
        <v>62</v>
      </c>
      <c r="C97" s="68" t="s">
        <v>69</v>
      </c>
      <c r="D97" s="69" t="s">
        <v>189</v>
      </c>
      <c r="E97" s="69" t="s">
        <v>263</v>
      </c>
      <c r="F97" s="70" t="s">
        <v>230</v>
      </c>
      <c r="G97" s="70"/>
      <c r="H97" s="70"/>
      <c r="I97" s="393">
        <f>I98</f>
        <v>0</v>
      </c>
      <c r="J97" s="25"/>
    </row>
    <row r="98" spans="1:10" s="29" customFormat="1" ht="56.25" hidden="1">
      <c r="A98" s="355" t="s">
        <v>398</v>
      </c>
      <c r="B98" s="172" t="s">
        <v>62</v>
      </c>
      <c r="C98" s="68" t="s">
        <v>69</v>
      </c>
      <c r="D98" s="69" t="s">
        <v>189</v>
      </c>
      <c r="E98" s="69" t="s">
        <v>263</v>
      </c>
      <c r="F98" s="70" t="s">
        <v>268</v>
      </c>
      <c r="G98" s="70"/>
      <c r="H98" s="70"/>
      <c r="I98" s="393">
        <f>I99</f>
        <v>0</v>
      </c>
      <c r="J98" s="25"/>
    </row>
    <row r="99" spans="1:10" s="29" customFormat="1" ht="56.25" hidden="1">
      <c r="A99" s="329" t="s">
        <v>235</v>
      </c>
      <c r="B99" s="172" t="s">
        <v>62</v>
      </c>
      <c r="C99" s="68" t="s">
        <v>69</v>
      </c>
      <c r="D99" s="69" t="s">
        <v>189</v>
      </c>
      <c r="E99" s="69" t="s">
        <v>263</v>
      </c>
      <c r="F99" s="70" t="s">
        <v>268</v>
      </c>
      <c r="G99" s="70" t="s">
        <v>72</v>
      </c>
      <c r="H99" s="70"/>
      <c r="I99" s="393"/>
      <c r="J99" s="25"/>
    </row>
    <row r="100" spans="1:10" s="29" customFormat="1" ht="56.25" hidden="1">
      <c r="A100" s="348" t="s">
        <v>284</v>
      </c>
      <c r="B100" s="172" t="s">
        <v>62</v>
      </c>
      <c r="C100" s="68" t="s">
        <v>69</v>
      </c>
      <c r="D100" s="69" t="s">
        <v>189</v>
      </c>
      <c r="E100" s="69" t="s">
        <v>267</v>
      </c>
      <c r="F100" s="70" t="s">
        <v>230</v>
      </c>
      <c r="G100" s="70"/>
      <c r="H100" s="70"/>
      <c r="I100" s="393">
        <f>I101</f>
        <v>0</v>
      </c>
      <c r="J100" s="25"/>
    </row>
    <row r="101" spans="1:10" s="29" customFormat="1" ht="56.25" hidden="1">
      <c r="A101" s="355" t="s">
        <v>399</v>
      </c>
      <c r="B101" s="172" t="s">
        <v>62</v>
      </c>
      <c r="C101" s="68" t="s">
        <v>69</v>
      </c>
      <c r="D101" s="69" t="s">
        <v>189</v>
      </c>
      <c r="E101" s="69" t="s">
        <v>267</v>
      </c>
      <c r="F101" s="70" t="s">
        <v>264</v>
      </c>
      <c r="G101" s="70"/>
      <c r="H101" s="70"/>
      <c r="I101" s="393">
        <f>I102</f>
        <v>0</v>
      </c>
      <c r="J101" s="25"/>
    </row>
    <row r="102" spans="1:10" s="29" customFormat="1" ht="56.25" hidden="1">
      <c r="A102" s="329" t="s">
        <v>188</v>
      </c>
      <c r="B102" s="172" t="s">
        <v>62</v>
      </c>
      <c r="C102" s="68" t="s">
        <v>69</v>
      </c>
      <c r="D102" s="69" t="s">
        <v>189</v>
      </c>
      <c r="E102" s="69" t="s">
        <v>265</v>
      </c>
      <c r="F102" s="70" t="s">
        <v>264</v>
      </c>
      <c r="G102" s="70" t="s">
        <v>187</v>
      </c>
      <c r="H102" s="70"/>
      <c r="I102" s="393"/>
      <c r="J102" s="25"/>
    </row>
    <row r="103" spans="1:10" s="29" customFormat="1" ht="56.25" hidden="1">
      <c r="A103" s="356" t="s">
        <v>400</v>
      </c>
      <c r="B103" s="172" t="s">
        <v>62</v>
      </c>
      <c r="C103" s="68" t="s">
        <v>69</v>
      </c>
      <c r="D103" s="69" t="s">
        <v>189</v>
      </c>
      <c r="E103" s="663" t="s">
        <v>269</v>
      </c>
      <c r="F103" s="664"/>
      <c r="G103" s="70"/>
      <c r="H103" s="70"/>
      <c r="I103" s="393">
        <f>I105</f>
        <v>0</v>
      </c>
      <c r="J103" s="25"/>
    </row>
    <row r="104" spans="1:11" s="29" customFormat="1" ht="75" hidden="1">
      <c r="A104" s="414" t="s">
        <v>89</v>
      </c>
      <c r="B104" s="172" t="s">
        <v>62</v>
      </c>
      <c r="C104" s="68" t="s">
        <v>69</v>
      </c>
      <c r="D104" s="69" t="s">
        <v>189</v>
      </c>
      <c r="E104" s="69" t="s">
        <v>271</v>
      </c>
      <c r="F104" s="109" t="s">
        <v>230</v>
      </c>
      <c r="G104" s="70"/>
      <c r="H104" s="70"/>
      <c r="I104" s="393">
        <f>I105</f>
        <v>0</v>
      </c>
      <c r="J104" s="25"/>
      <c r="K104" s="213" t="s">
        <v>272</v>
      </c>
    </row>
    <row r="105" spans="1:10" s="29" customFormat="1" ht="56.25" hidden="1">
      <c r="A105" s="357" t="s">
        <v>210</v>
      </c>
      <c r="B105" s="172" t="s">
        <v>62</v>
      </c>
      <c r="C105" s="68" t="s">
        <v>69</v>
      </c>
      <c r="D105" s="69" t="s">
        <v>189</v>
      </c>
      <c r="E105" s="663" t="s">
        <v>270</v>
      </c>
      <c r="F105" s="664"/>
      <c r="G105" s="70"/>
      <c r="H105" s="70"/>
      <c r="I105" s="393">
        <f>I106</f>
        <v>0</v>
      </c>
      <c r="J105" s="25"/>
    </row>
    <row r="106" spans="1:10" s="29" customFormat="1" ht="56.25" hidden="1">
      <c r="A106" s="329" t="s">
        <v>235</v>
      </c>
      <c r="B106" s="172" t="s">
        <v>62</v>
      </c>
      <c r="C106" s="68" t="s">
        <v>69</v>
      </c>
      <c r="D106" s="69" t="s">
        <v>189</v>
      </c>
      <c r="E106" s="663" t="s">
        <v>270</v>
      </c>
      <c r="F106" s="664"/>
      <c r="G106" s="70" t="s">
        <v>72</v>
      </c>
      <c r="H106" s="70"/>
      <c r="I106" s="393"/>
      <c r="J106" s="25"/>
    </row>
    <row r="107" spans="1:10" s="29" customFormat="1" ht="16.5" customHeight="1" hidden="1">
      <c r="A107" s="331" t="s">
        <v>126</v>
      </c>
      <c r="B107" s="71" t="s">
        <v>62</v>
      </c>
      <c r="C107" s="71" t="s">
        <v>69</v>
      </c>
      <c r="D107" s="86">
        <v>12</v>
      </c>
      <c r="E107" s="108"/>
      <c r="F107" s="109"/>
      <c r="G107" s="88"/>
      <c r="H107" s="88"/>
      <c r="I107" s="397">
        <f>I108+I115+I120+I126+I136+I123</f>
        <v>75.39</v>
      </c>
      <c r="J107" s="25"/>
    </row>
    <row r="108" spans="1:10" s="29" customFormat="1" ht="56.25" hidden="1">
      <c r="A108" s="358" t="s">
        <v>401</v>
      </c>
      <c r="B108" s="190" t="s">
        <v>62</v>
      </c>
      <c r="C108" s="190" t="s">
        <v>69</v>
      </c>
      <c r="D108" s="291" t="s">
        <v>127</v>
      </c>
      <c r="E108" s="665" t="s">
        <v>90</v>
      </c>
      <c r="F108" s="666"/>
      <c r="G108" s="292"/>
      <c r="H108" s="292"/>
      <c r="I108" s="415">
        <f>I109</f>
        <v>0</v>
      </c>
      <c r="J108" s="25"/>
    </row>
    <row r="109" spans="1:10" s="29" customFormat="1" ht="56.25" hidden="1">
      <c r="A109" s="359" t="s">
        <v>221</v>
      </c>
      <c r="B109" s="190" t="s">
        <v>62</v>
      </c>
      <c r="C109" s="190" t="s">
        <v>69</v>
      </c>
      <c r="D109" s="291" t="s">
        <v>127</v>
      </c>
      <c r="E109" s="667" t="s">
        <v>91</v>
      </c>
      <c r="F109" s="668"/>
      <c r="G109" s="292"/>
      <c r="H109" s="292"/>
      <c r="I109" s="415">
        <f>I110</f>
        <v>0</v>
      </c>
      <c r="J109" s="25"/>
    </row>
    <row r="110" spans="1:10" s="29" customFormat="1" ht="56.25" hidden="1">
      <c r="A110" s="360" t="s">
        <v>402</v>
      </c>
      <c r="B110" s="190" t="s">
        <v>62</v>
      </c>
      <c r="C110" s="190" t="s">
        <v>69</v>
      </c>
      <c r="D110" s="291" t="s">
        <v>127</v>
      </c>
      <c r="E110" s="667" t="s">
        <v>92</v>
      </c>
      <c r="F110" s="668"/>
      <c r="G110" s="292"/>
      <c r="H110" s="292"/>
      <c r="I110" s="415">
        <f>I111+I113</f>
        <v>0</v>
      </c>
      <c r="J110" s="25"/>
    </row>
    <row r="111" spans="1:10" s="29" customFormat="1" ht="56.25" hidden="1">
      <c r="A111" s="402" t="s">
        <v>93</v>
      </c>
      <c r="B111" s="190" t="s">
        <v>62</v>
      </c>
      <c r="C111" s="190" t="s">
        <v>69</v>
      </c>
      <c r="D111" s="291" t="s">
        <v>127</v>
      </c>
      <c r="E111" s="295" t="s">
        <v>94</v>
      </c>
      <c r="F111" s="296" t="s">
        <v>95</v>
      </c>
      <c r="G111" s="292"/>
      <c r="H111" s="292"/>
      <c r="I111" s="415">
        <f>I112</f>
        <v>0</v>
      </c>
      <c r="J111" s="25"/>
    </row>
    <row r="112" spans="1:10" s="29" customFormat="1" ht="56.25" hidden="1">
      <c r="A112" s="329" t="s">
        <v>235</v>
      </c>
      <c r="B112" s="190" t="s">
        <v>62</v>
      </c>
      <c r="C112" s="190" t="s">
        <v>69</v>
      </c>
      <c r="D112" s="291" t="s">
        <v>127</v>
      </c>
      <c r="E112" s="667" t="s">
        <v>96</v>
      </c>
      <c r="F112" s="668"/>
      <c r="G112" s="292" t="s">
        <v>72</v>
      </c>
      <c r="H112" s="292"/>
      <c r="I112" s="415"/>
      <c r="J112" s="25"/>
    </row>
    <row r="113" spans="1:10" s="29" customFormat="1" ht="56.25" hidden="1">
      <c r="A113" s="402" t="s">
        <v>277</v>
      </c>
      <c r="B113" s="190" t="s">
        <v>62</v>
      </c>
      <c r="C113" s="190" t="s">
        <v>69</v>
      </c>
      <c r="D113" s="291" t="s">
        <v>127</v>
      </c>
      <c r="E113" s="295" t="s">
        <v>97</v>
      </c>
      <c r="F113" s="296" t="s">
        <v>98</v>
      </c>
      <c r="G113" s="292"/>
      <c r="H113" s="292"/>
      <c r="I113" s="415">
        <f>I114</f>
        <v>0</v>
      </c>
      <c r="J113" s="25"/>
    </row>
    <row r="114" spans="1:10" s="29" customFormat="1" ht="56.25" hidden="1">
      <c r="A114" s="329" t="s">
        <v>235</v>
      </c>
      <c r="B114" s="190" t="s">
        <v>62</v>
      </c>
      <c r="C114" s="190" t="s">
        <v>69</v>
      </c>
      <c r="D114" s="291" t="s">
        <v>127</v>
      </c>
      <c r="E114" s="293" t="s">
        <v>94</v>
      </c>
      <c r="F114" s="294" t="s">
        <v>98</v>
      </c>
      <c r="G114" s="292" t="s">
        <v>72</v>
      </c>
      <c r="H114" s="292"/>
      <c r="I114" s="415"/>
      <c r="J114" s="25"/>
    </row>
    <row r="115" spans="1:10" s="29" customFormat="1" ht="56.25" hidden="1">
      <c r="A115" s="331" t="s">
        <v>53</v>
      </c>
      <c r="B115" s="71" t="s">
        <v>62</v>
      </c>
      <c r="C115" s="71" t="s">
        <v>69</v>
      </c>
      <c r="D115" s="86" t="s">
        <v>127</v>
      </c>
      <c r="E115" s="108" t="s">
        <v>285</v>
      </c>
      <c r="F115" s="109" t="s">
        <v>230</v>
      </c>
      <c r="G115" s="88"/>
      <c r="H115" s="88"/>
      <c r="I115" s="397">
        <f>I116</f>
        <v>65</v>
      </c>
      <c r="J115" s="25"/>
    </row>
    <row r="116" spans="1:10" s="29" customFormat="1" ht="56.25" hidden="1">
      <c r="A116" s="328" t="s">
        <v>99</v>
      </c>
      <c r="B116" s="71" t="s">
        <v>62</v>
      </c>
      <c r="C116" s="71" t="s">
        <v>69</v>
      </c>
      <c r="D116" s="86" t="s">
        <v>127</v>
      </c>
      <c r="E116" s="99" t="s">
        <v>286</v>
      </c>
      <c r="F116" s="102" t="s">
        <v>230</v>
      </c>
      <c r="G116" s="88"/>
      <c r="H116" s="88"/>
      <c r="I116" s="397">
        <f>I117</f>
        <v>65</v>
      </c>
      <c r="J116" s="25"/>
    </row>
    <row r="117" spans="1:11" s="29" customFormat="1" ht="56.25" hidden="1">
      <c r="A117" s="345" t="s">
        <v>403</v>
      </c>
      <c r="B117" s="71" t="s">
        <v>62</v>
      </c>
      <c r="C117" s="71" t="s">
        <v>69</v>
      </c>
      <c r="D117" s="86" t="s">
        <v>127</v>
      </c>
      <c r="E117" s="99" t="s">
        <v>274</v>
      </c>
      <c r="F117" s="102" t="s">
        <v>230</v>
      </c>
      <c r="G117" s="88"/>
      <c r="H117" s="88"/>
      <c r="I117" s="397">
        <f>I118</f>
        <v>65</v>
      </c>
      <c r="J117" s="25"/>
      <c r="K117" s="213" t="s">
        <v>275</v>
      </c>
    </row>
    <row r="118" spans="1:10" s="29" customFormat="1" ht="20.25" customHeight="1">
      <c r="A118" s="361" t="s">
        <v>150</v>
      </c>
      <c r="B118" s="71" t="s">
        <v>62</v>
      </c>
      <c r="C118" s="71" t="s">
        <v>69</v>
      </c>
      <c r="D118" s="86" t="s">
        <v>127</v>
      </c>
      <c r="E118" s="103" t="s">
        <v>274</v>
      </c>
      <c r="F118" s="104" t="s">
        <v>273</v>
      </c>
      <c r="G118" s="88"/>
      <c r="H118" s="88"/>
      <c r="I118" s="397">
        <f>I119</f>
        <v>65</v>
      </c>
      <c r="J118" s="25"/>
    </row>
    <row r="119" spans="1:10" s="29" customFormat="1" ht="18.75" customHeight="1">
      <c r="A119" s="329" t="s">
        <v>235</v>
      </c>
      <c r="B119" s="71" t="s">
        <v>62</v>
      </c>
      <c r="C119" s="71" t="s">
        <v>69</v>
      </c>
      <c r="D119" s="86" t="s">
        <v>127</v>
      </c>
      <c r="E119" s="99" t="s">
        <v>274</v>
      </c>
      <c r="F119" s="106" t="s">
        <v>273</v>
      </c>
      <c r="G119" s="88" t="s">
        <v>72</v>
      </c>
      <c r="H119" s="88"/>
      <c r="I119" s="397">
        <v>65</v>
      </c>
      <c r="J119" s="25" t="s">
        <v>185</v>
      </c>
    </row>
    <row r="120" spans="1:10" s="29" customFormat="1" ht="0.75" customHeight="1" hidden="1">
      <c r="A120" s="362" t="s">
        <v>169</v>
      </c>
      <c r="B120" s="71" t="s">
        <v>62</v>
      </c>
      <c r="C120" s="71" t="s">
        <v>69</v>
      </c>
      <c r="D120" s="86" t="s">
        <v>127</v>
      </c>
      <c r="E120" s="669" t="s">
        <v>276</v>
      </c>
      <c r="F120" s="670"/>
      <c r="G120" s="88"/>
      <c r="H120" s="88"/>
      <c r="I120" s="397">
        <f>I121</f>
        <v>0</v>
      </c>
      <c r="J120" s="25"/>
    </row>
    <row r="121" spans="1:10" s="29" customFormat="1" ht="47.25" hidden="1">
      <c r="A121" s="570" t="s">
        <v>533</v>
      </c>
      <c r="B121" s="571" t="s">
        <v>62</v>
      </c>
      <c r="C121" s="543" t="s">
        <v>69</v>
      </c>
      <c r="D121" s="542" t="s">
        <v>127</v>
      </c>
      <c r="E121" s="661" t="s">
        <v>534</v>
      </c>
      <c r="F121" s="662"/>
      <c r="G121" s="572"/>
      <c r="H121" s="468">
        <f>H122</f>
        <v>0</v>
      </c>
      <c r="I121" s="397">
        <f>I122</f>
        <v>0</v>
      </c>
      <c r="J121" s="25"/>
    </row>
    <row r="122" spans="1:10" s="29" customFormat="1" ht="47.25" hidden="1">
      <c r="A122" s="573" t="s">
        <v>235</v>
      </c>
      <c r="B122" s="571" t="s">
        <v>62</v>
      </c>
      <c r="C122" s="543" t="s">
        <v>69</v>
      </c>
      <c r="D122" s="542" t="s">
        <v>127</v>
      </c>
      <c r="E122" s="661" t="s">
        <v>534</v>
      </c>
      <c r="F122" s="662"/>
      <c r="G122" s="574" t="s">
        <v>72</v>
      </c>
      <c r="H122" s="468"/>
      <c r="I122" s="397"/>
      <c r="J122" s="25"/>
    </row>
    <row r="123" spans="1:10" s="29" customFormat="1" ht="47.25" hidden="1">
      <c r="A123" s="570" t="s">
        <v>535</v>
      </c>
      <c r="B123" s="571" t="s">
        <v>62</v>
      </c>
      <c r="C123" s="543" t="s">
        <v>69</v>
      </c>
      <c r="D123" s="542" t="s">
        <v>127</v>
      </c>
      <c r="E123" s="661" t="s">
        <v>536</v>
      </c>
      <c r="F123" s="662"/>
      <c r="G123" s="574"/>
      <c r="H123" s="468">
        <f>H124</f>
        <v>0</v>
      </c>
      <c r="I123" s="411">
        <f>I124</f>
        <v>0</v>
      </c>
      <c r="J123" s="25"/>
    </row>
    <row r="124" spans="1:10" s="29" customFormat="1" ht="47.25" hidden="1">
      <c r="A124" s="573" t="s">
        <v>235</v>
      </c>
      <c r="B124" s="571" t="s">
        <v>62</v>
      </c>
      <c r="C124" s="543" t="s">
        <v>69</v>
      </c>
      <c r="D124" s="542" t="s">
        <v>127</v>
      </c>
      <c r="E124" s="661" t="s">
        <v>536</v>
      </c>
      <c r="F124" s="662"/>
      <c r="G124" s="574" t="s">
        <v>72</v>
      </c>
      <c r="H124" s="468"/>
      <c r="I124" s="411"/>
      <c r="J124" s="25"/>
    </row>
    <row r="125" spans="1:10" s="29" customFormat="1" ht="18.75" hidden="1">
      <c r="A125" s="580"/>
      <c r="B125" s="571"/>
      <c r="C125" s="543"/>
      <c r="D125" s="543"/>
      <c r="E125" s="575"/>
      <c r="F125" s="576"/>
      <c r="G125" s="574"/>
      <c r="H125" s="581"/>
      <c r="I125" s="411"/>
      <c r="J125" s="25"/>
    </row>
    <row r="126" spans="1:39" s="37" customFormat="1" ht="47.25" hidden="1">
      <c r="A126" s="594" t="s">
        <v>180</v>
      </c>
      <c r="B126" s="582" t="s">
        <v>62</v>
      </c>
      <c r="C126" s="583" t="s">
        <v>121</v>
      </c>
      <c r="D126" s="583" t="s">
        <v>141</v>
      </c>
      <c r="E126" s="595"/>
      <c r="F126" s="596"/>
      <c r="G126" s="584"/>
      <c r="H126" s="585">
        <f>H127+H132</f>
        <v>0</v>
      </c>
      <c r="I126" s="416">
        <f>+I127</f>
        <v>0</v>
      </c>
      <c r="J126" s="15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</row>
    <row r="127" spans="1:249" s="36" customFormat="1" ht="47.25" hidden="1">
      <c r="A127" s="488" t="s">
        <v>50</v>
      </c>
      <c r="B127" s="586" t="s">
        <v>62</v>
      </c>
      <c r="C127" s="587" t="s">
        <v>121</v>
      </c>
      <c r="D127" s="587" t="s">
        <v>141</v>
      </c>
      <c r="E127" s="588" t="s">
        <v>252</v>
      </c>
      <c r="F127" s="589" t="s">
        <v>230</v>
      </c>
      <c r="G127" s="566"/>
      <c r="H127" s="468">
        <f>H128</f>
        <v>0</v>
      </c>
      <c r="I127" s="417">
        <f>+I128</f>
        <v>0</v>
      </c>
      <c r="J127" s="4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38"/>
      <c r="DX127" s="38"/>
      <c r="DY127" s="38"/>
      <c r="DZ127" s="38"/>
      <c r="EA127" s="38"/>
      <c r="EB127" s="38"/>
      <c r="EC127" s="38"/>
      <c r="ED127" s="38"/>
      <c r="EE127" s="38"/>
      <c r="EF127" s="38"/>
      <c r="EG127" s="38"/>
      <c r="EH127" s="38"/>
      <c r="EI127" s="38"/>
      <c r="EJ127" s="38"/>
      <c r="EK127" s="38"/>
      <c r="EL127" s="38"/>
      <c r="EM127" s="38"/>
      <c r="EN127" s="38"/>
      <c r="EO127" s="38"/>
      <c r="EP127" s="38"/>
      <c r="EQ127" s="38"/>
      <c r="ER127" s="38"/>
      <c r="ES127" s="38"/>
      <c r="ET127" s="38"/>
      <c r="EU127" s="38"/>
      <c r="EV127" s="38"/>
      <c r="EW127" s="38"/>
      <c r="EX127" s="38"/>
      <c r="EY127" s="38"/>
      <c r="EZ127" s="38"/>
      <c r="FA127" s="38"/>
      <c r="FB127" s="38"/>
      <c r="FC127" s="38"/>
      <c r="FD127" s="38"/>
      <c r="FE127" s="38"/>
      <c r="FF127" s="38"/>
      <c r="FG127" s="38"/>
      <c r="FH127" s="38"/>
      <c r="FI127" s="38"/>
      <c r="FJ127" s="38"/>
      <c r="FK127" s="38"/>
      <c r="FL127" s="38"/>
      <c r="FM127" s="38"/>
      <c r="FN127" s="38"/>
      <c r="FO127" s="38"/>
      <c r="FP127" s="38"/>
      <c r="FQ127" s="38"/>
      <c r="FR127" s="38"/>
      <c r="FS127" s="38"/>
      <c r="FT127" s="38"/>
      <c r="FU127" s="38"/>
      <c r="FV127" s="38"/>
      <c r="FW127" s="38"/>
      <c r="FX127" s="38"/>
      <c r="FY127" s="38"/>
      <c r="FZ127" s="38"/>
      <c r="GA127" s="38"/>
      <c r="GB127" s="38"/>
      <c r="GC127" s="38"/>
      <c r="GD127" s="38"/>
      <c r="GE127" s="38"/>
      <c r="GF127" s="38"/>
      <c r="GG127" s="38"/>
      <c r="GH127" s="38"/>
      <c r="GI127" s="38"/>
      <c r="GJ127" s="38"/>
      <c r="GK127" s="38"/>
      <c r="GL127" s="38"/>
      <c r="GM127" s="38"/>
      <c r="GN127" s="38"/>
      <c r="GO127" s="38"/>
      <c r="GP127" s="38"/>
      <c r="GQ127" s="38"/>
      <c r="GR127" s="38"/>
      <c r="GS127" s="38"/>
      <c r="GT127" s="38"/>
      <c r="GU127" s="38"/>
      <c r="GV127" s="38"/>
      <c r="GW127" s="38"/>
      <c r="GX127" s="38"/>
      <c r="GY127" s="38"/>
      <c r="GZ127" s="38"/>
      <c r="HA127" s="38"/>
      <c r="HB127" s="38"/>
      <c r="HC127" s="38"/>
      <c r="HD127" s="38"/>
      <c r="HE127" s="38"/>
      <c r="HF127" s="38"/>
      <c r="HG127" s="38"/>
      <c r="HH127" s="38"/>
      <c r="HI127" s="38"/>
      <c r="HJ127" s="38"/>
      <c r="HK127" s="38"/>
      <c r="HL127" s="38"/>
      <c r="HM127" s="38"/>
      <c r="HN127" s="38"/>
      <c r="HO127" s="38"/>
      <c r="HP127" s="38"/>
      <c r="HQ127" s="38"/>
      <c r="HR127" s="38"/>
      <c r="HS127" s="38"/>
      <c r="HT127" s="38"/>
      <c r="HU127" s="38"/>
      <c r="HV127" s="38"/>
      <c r="HW127" s="38"/>
      <c r="HX127" s="38"/>
      <c r="HY127" s="38"/>
      <c r="HZ127" s="38"/>
      <c r="IA127" s="38"/>
      <c r="IB127" s="38"/>
      <c r="IC127" s="38"/>
      <c r="ID127" s="38"/>
      <c r="IE127" s="38"/>
      <c r="IF127" s="38"/>
      <c r="IG127" s="38"/>
      <c r="IH127" s="38"/>
      <c r="II127" s="38"/>
      <c r="IJ127" s="38"/>
      <c r="IK127" s="38"/>
      <c r="IL127" s="38"/>
      <c r="IM127" s="38"/>
      <c r="IN127" s="38"/>
      <c r="IO127" s="38"/>
    </row>
    <row r="128" spans="1:249" s="36" customFormat="1" ht="78.75" hidden="1">
      <c r="A128" s="597" t="s">
        <v>442</v>
      </c>
      <c r="B128" s="598" t="s">
        <v>62</v>
      </c>
      <c r="C128" s="599" t="s">
        <v>121</v>
      </c>
      <c r="D128" s="599" t="s">
        <v>141</v>
      </c>
      <c r="E128" s="600" t="s">
        <v>253</v>
      </c>
      <c r="F128" s="601" t="s">
        <v>230</v>
      </c>
      <c r="G128" s="602"/>
      <c r="H128" s="590">
        <f>H129</f>
        <v>0</v>
      </c>
      <c r="I128" s="418">
        <f>+I129</f>
        <v>0</v>
      </c>
      <c r="J128" s="4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/>
      <c r="DI128" s="38"/>
      <c r="DJ128" s="38"/>
      <c r="DK128" s="38"/>
      <c r="DL128" s="38"/>
      <c r="DM128" s="38"/>
      <c r="DN128" s="38"/>
      <c r="DO128" s="38"/>
      <c r="DP128" s="38"/>
      <c r="DQ128" s="38"/>
      <c r="DR128" s="38"/>
      <c r="DS128" s="38"/>
      <c r="DT128" s="38"/>
      <c r="DU128" s="38"/>
      <c r="DV128" s="38"/>
      <c r="DW128" s="38"/>
      <c r="DX128" s="38"/>
      <c r="DY128" s="38"/>
      <c r="DZ128" s="38"/>
      <c r="EA128" s="38"/>
      <c r="EB128" s="38"/>
      <c r="EC128" s="38"/>
      <c r="ED128" s="38"/>
      <c r="EE128" s="38"/>
      <c r="EF128" s="38"/>
      <c r="EG128" s="38"/>
      <c r="EH128" s="38"/>
      <c r="EI128" s="38"/>
      <c r="EJ128" s="38"/>
      <c r="EK128" s="38"/>
      <c r="EL128" s="38"/>
      <c r="EM128" s="38"/>
      <c r="EN128" s="38"/>
      <c r="EO128" s="38"/>
      <c r="EP128" s="38"/>
      <c r="EQ128" s="38"/>
      <c r="ER128" s="38"/>
      <c r="ES128" s="38"/>
      <c r="ET128" s="38"/>
      <c r="EU128" s="38"/>
      <c r="EV128" s="38"/>
      <c r="EW128" s="38"/>
      <c r="EX128" s="38"/>
      <c r="EY128" s="38"/>
      <c r="EZ128" s="38"/>
      <c r="FA128" s="38"/>
      <c r="FB128" s="38"/>
      <c r="FC128" s="38"/>
      <c r="FD128" s="38"/>
      <c r="FE128" s="38"/>
      <c r="FF128" s="38"/>
      <c r="FG128" s="38"/>
      <c r="FH128" s="38"/>
      <c r="FI128" s="38"/>
      <c r="FJ128" s="38"/>
      <c r="FK128" s="38"/>
      <c r="FL128" s="38"/>
      <c r="FM128" s="38"/>
      <c r="FN128" s="38"/>
      <c r="FO128" s="38"/>
      <c r="FP128" s="38"/>
      <c r="FQ128" s="38"/>
      <c r="FR128" s="38"/>
      <c r="FS128" s="38"/>
      <c r="FT128" s="38"/>
      <c r="FU128" s="38"/>
      <c r="FV128" s="38"/>
      <c r="FW128" s="38"/>
      <c r="FX128" s="38"/>
      <c r="FY128" s="38"/>
      <c r="FZ128" s="38"/>
      <c r="GA128" s="38"/>
      <c r="GB128" s="38"/>
      <c r="GC128" s="38"/>
      <c r="GD128" s="38"/>
      <c r="GE128" s="38"/>
      <c r="GF128" s="38"/>
      <c r="GG128" s="38"/>
      <c r="GH128" s="38"/>
      <c r="GI128" s="38"/>
      <c r="GJ128" s="38"/>
      <c r="GK128" s="38"/>
      <c r="GL128" s="38"/>
      <c r="GM128" s="38"/>
      <c r="GN128" s="38"/>
      <c r="GO128" s="38"/>
      <c r="GP128" s="38"/>
      <c r="GQ128" s="38"/>
      <c r="GR128" s="38"/>
      <c r="GS128" s="38"/>
      <c r="GT128" s="38"/>
      <c r="GU128" s="38"/>
      <c r="GV128" s="38"/>
      <c r="GW128" s="38"/>
      <c r="GX128" s="38"/>
      <c r="GY128" s="38"/>
      <c r="GZ128" s="38"/>
      <c r="HA128" s="38"/>
      <c r="HB128" s="38"/>
      <c r="HC128" s="38"/>
      <c r="HD128" s="38"/>
      <c r="HE128" s="38"/>
      <c r="HF128" s="38"/>
      <c r="HG128" s="38"/>
      <c r="HH128" s="38"/>
      <c r="HI128" s="38"/>
      <c r="HJ128" s="38"/>
      <c r="HK128" s="38"/>
      <c r="HL128" s="38"/>
      <c r="HM128" s="38"/>
      <c r="HN128" s="38"/>
      <c r="HO128" s="38"/>
      <c r="HP128" s="38"/>
      <c r="HQ128" s="38"/>
      <c r="HR128" s="38"/>
      <c r="HS128" s="38"/>
      <c r="HT128" s="38"/>
      <c r="HU128" s="38"/>
      <c r="HV128" s="38"/>
      <c r="HW128" s="38"/>
      <c r="HX128" s="38"/>
      <c r="HY128" s="38"/>
      <c r="HZ128" s="38"/>
      <c r="IA128" s="38"/>
      <c r="IB128" s="38"/>
      <c r="IC128" s="38"/>
      <c r="ID128" s="38"/>
      <c r="IE128" s="38"/>
      <c r="IF128" s="38"/>
      <c r="IG128" s="38"/>
      <c r="IH128" s="38"/>
      <c r="II128" s="38"/>
      <c r="IJ128" s="38"/>
      <c r="IK128" s="38"/>
      <c r="IL128" s="38"/>
      <c r="IM128" s="38"/>
      <c r="IN128" s="38"/>
      <c r="IO128" s="38"/>
    </row>
    <row r="129" spans="1:249" s="36" customFormat="1" ht="47.25" hidden="1">
      <c r="A129" s="591" t="s">
        <v>396</v>
      </c>
      <c r="B129" s="491" t="s">
        <v>62</v>
      </c>
      <c r="C129" s="592" t="s">
        <v>121</v>
      </c>
      <c r="D129" s="592" t="s">
        <v>141</v>
      </c>
      <c r="E129" s="603" t="s">
        <v>255</v>
      </c>
      <c r="F129" s="604" t="s">
        <v>230</v>
      </c>
      <c r="G129" s="605"/>
      <c r="H129" s="486">
        <f>H130</f>
        <v>0</v>
      </c>
      <c r="I129" s="417">
        <f>I130</f>
        <v>0</v>
      </c>
      <c r="J129" s="4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</row>
    <row r="130" spans="1:249" s="36" customFormat="1" ht="47.25" hidden="1">
      <c r="A130" s="608" t="s">
        <v>300</v>
      </c>
      <c r="B130" s="469" t="s">
        <v>62</v>
      </c>
      <c r="C130" s="593" t="s">
        <v>121</v>
      </c>
      <c r="D130" s="593" t="s">
        <v>141</v>
      </c>
      <c r="E130" s="549" t="s">
        <v>255</v>
      </c>
      <c r="F130" s="550" t="s">
        <v>256</v>
      </c>
      <c r="G130" s="572"/>
      <c r="H130" s="468">
        <f>H131</f>
        <v>0</v>
      </c>
      <c r="I130" s="417"/>
      <c r="J130" s="4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</row>
    <row r="131" spans="1:249" s="45" customFormat="1" ht="47.25" hidden="1">
      <c r="A131" s="329" t="s">
        <v>235</v>
      </c>
      <c r="B131" s="606" t="s">
        <v>62</v>
      </c>
      <c r="C131" s="607" t="s">
        <v>121</v>
      </c>
      <c r="D131" s="607" t="s">
        <v>141</v>
      </c>
      <c r="E131" s="549" t="s">
        <v>255</v>
      </c>
      <c r="F131" s="550" t="s">
        <v>256</v>
      </c>
      <c r="G131" s="572" t="s">
        <v>72</v>
      </c>
      <c r="H131" s="468"/>
      <c r="I131" s="418"/>
      <c r="J131" s="4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  <c r="DT131" s="44"/>
      <c r="DU131" s="44"/>
      <c r="DV131" s="44"/>
      <c r="DW131" s="44"/>
      <c r="DX131" s="44"/>
      <c r="DY131" s="44"/>
      <c r="DZ131" s="44"/>
      <c r="EA131" s="44"/>
      <c r="EB131" s="44"/>
      <c r="EC131" s="44"/>
      <c r="ED131" s="44"/>
      <c r="EE131" s="44"/>
      <c r="EF131" s="44"/>
      <c r="EG131" s="44"/>
      <c r="EH131" s="44"/>
      <c r="EI131" s="44"/>
      <c r="EJ131" s="44"/>
      <c r="EK131" s="44"/>
      <c r="EL131" s="44"/>
      <c r="EM131" s="44"/>
      <c r="EN131" s="44"/>
      <c r="EO131" s="44"/>
      <c r="EP131" s="44"/>
      <c r="EQ131" s="44"/>
      <c r="ER131" s="44"/>
      <c r="ES131" s="44"/>
      <c r="ET131" s="44"/>
      <c r="EU131" s="44"/>
      <c r="EV131" s="44"/>
      <c r="EW131" s="44"/>
      <c r="EX131" s="44"/>
      <c r="EY131" s="44"/>
      <c r="EZ131" s="44"/>
      <c r="FA131" s="44"/>
      <c r="FB131" s="44"/>
      <c r="FC131" s="44"/>
      <c r="FD131" s="44"/>
      <c r="FE131" s="44"/>
      <c r="FF131" s="44"/>
      <c r="FG131" s="44"/>
      <c r="FH131" s="44"/>
      <c r="FI131" s="44"/>
      <c r="FJ131" s="44"/>
      <c r="FK131" s="44"/>
      <c r="FL131" s="44"/>
      <c r="FM131" s="44"/>
      <c r="FN131" s="44"/>
      <c r="FO131" s="44"/>
      <c r="FP131" s="44"/>
      <c r="FQ131" s="44"/>
      <c r="FR131" s="44"/>
      <c r="FS131" s="44"/>
      <c r="FT131" s="44"/>
      <c r="FU131" s="44"/>
      <c r="FV131" s="44"/>
      <c r="FW131" s="44"/>
      <c r="FX131" s="44"/>
      <c r="FY131" s="44"/>
      <c r="FZ131" s="44"/>
      <c r="GA131" s="44"/>
      <c r="GB131" s="44"/>
      <c r="GC131" s="44"/>
      <c r="GD131" s="44"/>
      <c r="GE131" s="44"/>
      <c r="GF131" s="44"/>
      <c r="GG131" s="44"/>
      <c r="GH131" s="44"/>
      <c r="GI131" s="44"/>
      <c r="GJ131" s="44"/>
      <c r="GK131" s="44"/>
      <c r="GL131" s="44"/>
      <c r="GM131" s="44"/>
      <c r="GN131" s="44"/>
      <c r="GO131" s="44"/>
      <c r="GP131" s="44"/>
      <c r="GQ131" s="44"/>
      <c r="GR131" s="44"/>
      <c r="GS131" s="44"/>
      <c r="GT131" s="44"/>
      <c r="GU131" s="44"/>
      <c r="GV131" s="44"/>
      <c r="GW131" s="44"/>
      <c r="GX131" s="44"/>
      <c r="GY131" s="44"/>
      <c r="GZ131" s="44"/>
      <c r="HA131" s="44"/>
      <c r="HB131" s="44"/>
      <c r="HC131" s="44"/>
      <c r="HD131" s="44"/>
      <c r="HE131" s="44"/>
      <c r="HF131" s="44"/>
      <c r="HG131" s="44"/>
      <c r="HH131" s="44"/>
      <c r="HI131" s="44"/>
      <c r="HJ131" s="44"/>
      <c r="HK131" s="44"/>
      <c r="HL131" s="44"/>
      <c r="HM131" s="44"/>
      <c r="HN131" s="44"/>
      <c r="HO131" s="44"/>
      <c r="HP131" s="44"/>
      <c r="HQ131" s="44"/>
      <c r="HR131" s="44"/>
      <c r="HS131" s="44"/>
      <c r="HT131" s="44"/>
      <c r="HU131" s="44"/>
      <c r="HV131" s="44"/>
      <c r="HW131" s="44"/>
      <c r="HX131" s="44"/>
      <c r="HY131" s="44"/>
      <c r="HZ131" s="44"/>
      <c r="IA131" s="44"/>
      <c r="IB131" s="44"/>
      <c r="IC131" s="44"/>
      <c r="ID131" s="44"/>
      <c r="IE131" s="44"/>
      <c r="IF131" s="44"/>
      <c r="IG131" s="44"/>
      <c r="IH131" s="44"/>
      <c r="II131" s="44"/>
      <c r="IJ131" s="44"/>
      <c r="IK131" s="44"/>
      <c r="IL131" s="44"/>
      <c r="IM131" s="44"/>
      <c r="IN131" s="44"/>
      <c r="IO131" s="44"/>
    </row>
    <row r="132" spans="1:250" s="34" customFormat="1" ht="47.25" hidden="1">
      <c r="A132" s="591" t="s">
        <v>396</v>
      </c>
      <c r="B132" s="491" t="s">
        <v>62</v>
      </c>
      <c r="C132" s="592" t="s">
        <v>121</v>
      </c>
      <c r="D132" s="592" t="s">
        <v>141</v>
      </c>
      <c r="E132" s="603" t="s">
        <v>542</v>
      </c>
      <c r="F132" s="604" t="s">
        <v>230</v>
      </c>
      <c r="G132" s="605"/>
      <c r="H132" s="486">
        <f>H134</f>
        <v>0</v>
      </c>
      <c r="I132" s="417"/>
      <c r="J132" s="4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</row>
    <row r="133" spans="1:250" s="34" customFormat="1" ht="22.5" customHeight="1">
      <c r="A133" s="331" t="s">
        <v>126</v>
      </c>
      <c r="B133" s="71" t="s">
        <v>62</v>
      </c>
      <c r="C133" s="71" t="s">
        <v>69</v>
      </c>
      <c r="D133" s="86">
        <v>12</v>
      </c>
      <c r="E133" s="108"/>
      <c r="F133" s="109"/>
      <c r="G133" s="88"/>
      <c r="H133" s="88"/>
      <c r="I133" s="397">
        <f>I134</f>
        <v>100</v>
      </c>
      <c r="J133" s="4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</row>
    <row r="134" spans="1:39" s="35" customFormat="1" ht="47.25">
      <c r="A134" s="570" t="s">
        <v>535</v>
      </c>
      <c r="B134" s="571" t="s">
        <v>62</v>
      </c>
      <c r="C134" s="543" t="s">
        <v>69</v>
      </c>
      <c r="D134" s="542" t="s">
        <v>127</v>
      </c>
      <c r="E134" s="661" t="s">
        <v>536</v>
      </c>
      <c r="F134" s="662"/>
      <c r="G134" s="574"/>
      <c r="H134" s="468">
        <f>H135</f>
        <v>0</v>
      </c>
      <c r="I134" s="411">
        <f>I135</f>
        <v>100</v>
      </c>
      <c r="J134" s="27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</row>
    <row r="135" spans="1:39" s="33" customFormat="1" ht="47.25">
      <c r="A135" s="573" t="s">
        <v>235</v>
      </c>
      <c r="B135" s="571" t="s">
        <v>62</v>
      </c>
      <c r="C135" s="543" t="s">
        <v>69</v>
      </c>
      <c r="D135" s="542" t="s">
        <v>127</v>
      </c>
      <c r="E135" s="661" t="s">
        <v>536</v>
      </c>
      <c r="F135" s="662"/>
      <c r="G135" s="574" t="s">
        <v>72</v>
      </c>
      <c r="H135" s="468"/>
      <c r="I135" s="411">
        <v>100</v>
      </c>
      <c r="J135" s="31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</row>
    <row r="136" spans="1:39" s="33" customFormat="1" ht="20.25" customHeight="1">
      <c r="A136" s="342" t="s">
        <v>168</v>
      </c>
      <c r="B136" s="184" t="s">
        <v>62</v>
      </c>
      <c r="C136" s="181" t="s">
        <v>69</v>
      </c>
      <c r="D136" s="182" t="s">
        <v>127</v>
      </c>
      <c r="E136" s="657" t="s">
        <v>278</v>
      </c>
      <c r="F136" s="658"/>
      <c r="G136" s="183"/>
      <c r="H136" s="183"/>
      <c r="I136" s="420">
        <f>I137</f>
        <v>10.39</v>
      </c>
      <c r="J136" s="31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</row>
    <row r="137" spans="1:39" s="33" customFormat="1" ht="23.25" customHeight="1">
      <c r="A137" s="362" t="s">
        <v>169</v>
      </c>
      <c r="B137" s="184" t="s">
        <v>62</v>
      </c>
      <c r="C137" s="181" t="s">
        <v>69</v>
      </c>
      <c r="D137" s="182" t="s">
        <v>127</v>
      </c>
      <c r="E137" s="657" t="s">
        <v>279</v>
      </c>
      <c r="F137" s="658"/>
      <c r="G137" s="183"/>
      <c r="H137" s="183"/>
      <c r="I137" s="420">
        <f>I138</f>
        <v>10.39</v>
      </c>
      <c r="J137" s="31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</row>
    <row r="138" spans="1:39" s="33" customFormat="1" ht="18.75" customHeight="1">
      <c r="A138" s="341" t="s">
        <v>277</v>
      </c>
      <c r="B138" s="184" t="s">
        <v>62</v>
      </c>
      <c r="C138" s="181" t="s">
        <v>69</v>
      </c>
      <c r="D138" s="182" t="s">
        <v>127</v>
      </c>
      <c r="E138" s="657" t="s">
        <v>280</v>
      </c>
      <c r="F138" s="658"/>
      <c r="G138" s="183"/>
      <c r="H138" s="183"/>
      <c r="I138" s="420">
        <f>I139</f>
        <v>10.39</v>
      </c>
      <c r="J138" s="31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</row>
    <row r="139" spans="1:39" s="33" customFormat="1" ht="18" customHeight="1">
      <c r="A139" s="329" t="s">
        <v>235</v>
      </c>
      <c r="B139" s="191" t="s">
        <v>62</v>
      </c>
      <c r="C139" s="181" t="s">
        <v>69</v>
      </c>
      <c r="D139" s="182" t="s">
        <v>127</v>
      </c>
      <c r="E139" s="657" t="s">
        <v>281</v>
      </c>
      <c r="F139" s="658"/>
      <c r="G139" s="183" t="s">
        <v>72</v>
      </c>
      <c r="H139" s="183"/>
      <c r="I139" s="420">
        <v>10.39</v>
      </c>
      <c r="J139" s="31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</row>
    <row r="140" spans="1:10" s="38" customFormat="1" ht="21" customHeight="1">
      <c r="A140" s="344" t="s">
        <v>128</v>
      </c>
      <c r="B140" s="172" t="s">
        <v>62</v>
      </c>
      <c r="C140" s="135" t="s">
        <v>129</v>
      </c>
      <c r="D140" s="135"/>
      <c r="E140" s="659"/>
      <c r="F140" s="660"/>
      <c r="G140" s="135"/>
      <c r="H140" s="135"/>
      <c r="I140" s="421">
        <f>I159+I166+I177+I189</f>
        <v>2826.344</v>
      </c>
      <c r="J140" s="4"/>
    </row>
    <row r="141" spans="1:10" s="38" customFormat="1" ht="43.5" customHeight="1" hidden="1">
      <c r="A141" s="363" t="s">
        <v>213</v>
      </c>
      <c r="B141" s="189" t="s">
        <v>62</v>
      </c>
      <c r="C141" s="192" t="s">
        <v>129</v>
      </c>
      <c r="D141" s="192" t="s">
        <v>63</v>
      </c>
      <c r="E141" s="653"/>
      <c r="F141" s="654"/>
      <c r="G141" s="192"/>
      <c r="H141" s="192"/>
      <c r="I141" s="422"/>
      <c r="J141" s="4"/>
    </row>
    <row r="142" spans="1:10" s="38" customFormat="1" ht="39.75" customHeight="1" hidden="1">
      <c r="A142" s="364" t="s">
        <v>211</v>
      </c>
      <c r="B142" s="189" t="s">
        <v>62</v>
      </c>
      <c r="C142" s="192" t="s">
        <v>129</v>
      </c>
      <c r="D142" s="192" t="s">
        <v>63</v>
      </c>
      <c r="E142" s="653" t="s">
        <v>282</v>
      </c>
      <c r="F142" s="654"/>
      <c r="G142" s="192"/>
      <c r="H142" s="192"/>
      <c r="I142" s="422"/>
      <c r="J142" s="4"/>
    </row>
    <row r="143" spans="1:10" s="38" customFormat="1" ht="77.25" customHeight="1" hidden="1">
      <c r="A143" s="330" t="s">
        <v>192</v>
      </c>
      <c r="B143" s="189" t="s">
        <v>62</v>
      </c>
      <c r="C143" s="192" t="s">
        <v>129</v>
      </c>
      <c r="D143" s="192" t="s">
        <v>63</v>
      </c>
      <c r="E143" s="653" t="s">
        <v>404</v>
      </c>
      <c r="F143" s="654"/>
      <c r="G143" s="192"/>
      <c r="H143" s="192"/>
      <c r="I143" s="422"/>
      <c r="J143" s="4" t="s">
        <v>222</v>
      </c>
    </row>
    <row r="144" spans="1:10" s="38" customFormat="1" ht="24" customHeight="1" hidden="1">
      <c r="A144" s="348" t="s">
        <v>405</v>
      </c>
      <c r="B144" s="189"/>
      <c r="C144" s="192" t="s">
        <v>129</v>
      </c>
      <c r="D144" s="192" t="s">
        <v>63</v>
      </c>
      <c r="E144" s="211" t="s">
        <v>318</v>
      </c>
      <c r="F144" s="297" t="s">
        <v>230</v>
      </c>
      <c r="G144" s="192"/>
      <c r="H144" s="192"/>
      <c r="I144" s="422"/>
      <c r="J144" s="4"/>
    </row>
    <row r="145" spans="1:10" s="38" customFormat="1" ht="24.75" customHeight="1" hidden="1">
      <c r="A145" s="365" t="s">
        <v>406</v>
      </c>
      <c r="B145" s="189" t="s">
        <v>62</v>
      </c>
      <c r="C145" s="192" t="s">
        <v>129</v>
      </c>
      <c r="D145" s="192" t="s">
        <v>63</v>
      </c>
      <c r="E145" s="653" t="s">
        <v>407</v>
      </c>
      <c r="F145" s="654"/>
      <c r="G145" s="192"/>
      <c r="H145" s="192"/>
      <c r="I145" s="422"/>
      <c r="J145" s="4" t="s">
        <v>408</v>
      </c>
    </row>
    <row r="146" spans="1:10" s="38" customFormat="1" ht="26.25" customHeight="1" hidden="1">
      <c r="A146" s="341" t="s">
        <v>188</v>
      </c>
      <c r="B146" s="193" t="s">
        <v>62</v>
      </c>
      <c r="C146" s="192" t="s">
        <v>129</v>
      </c>
      <c r="D146" s="192" t="s">
        <v>63</v>
      </c>
      <c r="E146" s="653" t="s">
        <v>407</v>
      </c>
      <c r="F146" s="654"/>
      <c r="G146" s="192" t="s">
        <v>187</v>
      </c>
      <c r="H146" s="192"/>
      <c r="I146" s="422"/>
      <c r="J146" s="4"/>
    </row>
    <row r="147" spans="1:10" s="38" customFormat="1" ht="26.25" customHeight="1" hidden="1">
      <c r="A147" s="423" t="s">
        <v>409</v>
      </c>
      <c r="B147" s="189" t="s">
        <v>62</v>
      </c>
      <c r="C147" s="192" t="s">
        <v>129</v>
      </c>
      <c r="D147" s="192" t="s">
        <v>63</v>
      </c>
      <c r="E147" s="298" t="s">
        <v>322</v>
      </c>
      <c r="F147" s="299">
        <v>96021</v>
      </c>
      <c r="G147" s="192"/>
      <c r="H147" s="192"/>
      <c r="I147" s="422"/>
      <c r="J147" s="4" t="s">
        <v>410</v>
      </c>
    </row>
    <row r="148" spans="1:10" s="38" customFormat="1" ht="26.25" customHeight="1" hidden="1">
      <c r="A148" s="341" t="s">
        <v>188</v>
      </c>
      <c r="B148" s="193" t="s">
        <v>62</v>
      </c>
      <c r="C148" s="192" t="s">
        <v>129</v>
      </c>
      <c r="D148" s="192" t="s">
        <v>63</v>
      </c>
      <c r="E148" s="298" t="s">
        <v>322</v>
      </c>
      <c r="F148" s="299">
        <v>96021</v>
      </c>
      <c r="G148" s="192" t="s">
        <v>187</v>
      </c>
      <c r="H148" s="192"/>
      <c r="I148" s="422"/>
      <c r="J148" s="4" t="s">
        <v>410</v>
      </c>
    </row>
    <row r="149" spans="1:10" s="29" customFormat="1" ht="1.5" customHeight="1" hidden="1">
      <c r="A149" s="344" t="s">
        <v>130</v>
      </c>
      <c r="B149" s="71" t="s">
        <v>62</v>
      </c>
      <c r="C149" s="135" t="s">
        <v>129</v>
      </c>
      <c r="D149" s="135" t="s">
        <v>64</v>
      </c>
      <c r="E149" s="147"/>
      <c r="F149" s="148"/>
      <c r="G149" s="135"/>
      <c r="H149" s="135"/>
      <c r="I149" s="421">
        <f>I140</f>
        <v>2826.344</v>
      </c>
      <c r="J149" s="25" t="s">
        <v>132</v>
      </c>
    </row>
    <row r="150" spans="1:10" s="29" customFormat="1" ht="0.75" customHeight="1" hidden="1">
      <c r="A150" s="344" t="s">
        <v>411</v>
      </c>
      <c r="B150" s="72" t="s">
        <v>62</v>
      </c>
      <c r="C150" s="135" t="s">
        <v>129</v>
      </c>
      <c r="D150" s="135" t="s">
        <v>64</v>
      </c>
      <c r="E150" s="130" t="s">
        <v>100</v>
      </c>
      <c r="F150" s="109" t="s">
        <v>230</v>
      </c>
      <c r="G150" s="135"/>
      <c r="H150" s="135"/>
      <c r="I150" s="421" t="e">
        <f>I151</f>
        <v>#REF!</v>
      </c>
      <c r="J150" s="25"/>
    </row>
    <row r="151" spans="1:10" s="29" customFormat="1" ht="56.25" hidden="1">
      <c r="A151" s="366" t="s">
        <v>412</v>
      </c>
      <c r="B151" s="78" t="s">
        <v>62</v>
      </c>
      <c r="C151" s="142" t="s">
        <v>129</v>
      </c>
      <c r="D151" s="142" t="s">
        <v>64</v>
      </c>
      <c r="E151" s="146" t="s">
        <v>413</v>
      </c>
      <c r="F151" s="100" t="s">
        <v>230</v>
      </c>
      <c r="G151" s="142"/>
      <c r="H151" s="142"/>
      <c r="I151" s="424" t="e">
        <f>#REF!</f>
        <v>#REF!</v>
      </c>
      <c r="J151" s="25"/>
    </row>
    <row r="152" spans="1:10" s="29" customFormat="1" ht="56.25" hidden="1">
      <c r="A152" s="367" t="s">
        <v>414</v>
      </c>
      <c r="B152" s="78" t="s">
        <v>62</v>
      </c>
      <c r="C152" s="142" t="s">
        <v>129</v>
      </c>
      <c r="D152" s="288" t="s">
        <v>64</v>
      </c>
      <c r="E152" s="146" t="s">
        <v>415</v>
      </c>
      <c r="F152" s="100" t="s">
        <v>230</v>
      </c>
      <c r="G152" s="289"/>
      <c r="H152" s="289"/>
      <c r="I152" s="424"/>
      <c r="J152" s="25"/>
    </row>
    <row r="153" spans="1:10" s="29" customFormat="1" ht="56.25" hidden="1">
      <c r="A153" s="368" t="s">
        <v>416</v>
      </c>
      <c r="B153" s="78" t="s">
        <v>62</v>
      </c>
      <c r="C153" s="142" t="s">
        <v>129</v>
      </c>
      <c r="D153" s="288" t="s">
        <v>64</v>
      </c>
      <c r="E153" s="146" t="s">
        <v>415</v>
      </c>
      <c r="F153" s="100" t="s">
        <v>417</v>
      </c>
      <c r="G153" s="289"/>
      <c r="H153" s="289"/>
      <c r="I153" s="424"/>
      <c r="J153" s="25" t="s">
        <v>418</v>
      </c>
    </row>
    <row r="154" spans="1:10" s="29" customFormat="1" ht="56.25" hidden="1">
      <c r="A154" s="330" t="s">
        <v>188</v>
      </c>
      <c r="B154" s="78" t="s">
        <v>62</v>
      </c>
      <c r="C154" s="142" t="s">
        <v>129</v>
      </c>
      <c r="D154" s="288" t="s">
        <v>64</v>
      </c>
      <c r="E154" s="146" t="s">
        <v>415</v>
      </c>
      <c r="F154" s="100" t="s">
        <v>417</v>
      </c>
      <c r="G154" s="289" t="s">
        <v>187</v>
      </c>
      <c r="H154" s="289"/>
      <c r="I154" s="424"/>
      <c r="J154" s="25"/>
    </row>
    <row r="155" spans="1:10" s="29" customFormat="1" ht="56.25" hidden="1">
      <c r="A155" s="368" t="s">
        <v>419</v>
      </c>
      <c r="B155" s="78" t="s">
        <v>62</v>
      </c>
      <c r="C155" s="142" t="s">
        <v>129</v>
      </c>
      <c r="D155" s="288" t="s">
        <v>64</v>
      </c>
      <c r="E155" s="146" t="s">
        <v>415</v>
      </c>
      <c r="F155" s="100" t="s">
        <v>420</v>
      </c>
      <c r="G155" s="289"/>
      <c r="H155" s="289"/>
      <c r="I155" s="424"/>
      <c r="J155" s="25" t="s">
        <v>105</v>
      </c>
    </row>
    <row r="156" spans="1:10" s="29" customFormat="1" ht="56.25" hidden="1">
      <c r="A156" s="330" t="s">
        <v>188</v>
      </c>
      <c r="B156" s="78" t="s">
        <v>62</v>
      </c>
      <c r="C156" s="142" t="s">
        <v>129</v>
      </c>
      <c r="D156" s="288" t="s">
        <v>64</v>
      </c>
      <c r="E156" s="146" t="s">
        <v>415</v>
      </c>
      <c r="F156" s="100" t="s">
        <v>420</v>
      </c>
      <c r="G156" s="289" t="s">
        <v>187</v>
      </c>
      <c r="H156" s="289"/>
      <c r="I156" s="424"/>
      <c r="J156" s="25"/>
    </row>
    <row r="157" spans="1:10" s="29" customFormat="1" ht="56.25" hidden="1">
      <c r="A157" s="368" t="s">
        <v>421</v>
      </c>
      <c r="B157" s="78" t="s">
        <v>62</v>
      </c>
      <c r="C157" s="142" t="s">
        <v>129</v>
      </c>
      <c r="D157" s="288" t="s">
        <v>64</v>
      </c>
      <c r="E157" s="146" t="s">
        <v>422</v>
      </c>
      <c r="F157" s="100" t="s">
        <v>423</v>
      </c>
      <c r="G157" s="289"/>
      <c r="H157" s="289"/>
      <c r="I157" s="424"/>
      <c r="J157" s="25" t="s">
        <v>107</v>
      </c>
    </row>
    <row r="158" spans="1:10" s="29" customFormat="1" ht="56.25" hidden="1">
      <c r="A158" s="330" t="s">
        <v>188</v>
      </c>
      <c r="B158" s="78" t="s">
        <v>62</v>
      </c>
      <c r="C158" s="142" t="s">
        <v>129</v>
      </c>
      <c r="D158" s="288" t="s">
        <v>64</v>
      </c>
      <c r="E158" s="132" t="s">
        <v>415</v>
      </c>
      <c r="F158" s="124" t="s">
        <v>423</v>
      </c>
      <c r="G158" s="289" t="s">
        <v>187</v>
      </c>
      <c r="H158" s="289"/>
      <c r="I158" s="424"/>
      <c r="J158" s="25"/>
    </row>
    <row r="159" spans="1:10" s="29" customFormat="1" ht="45.75" customHeight="1" hidden="1">
      <c r="A159" s="369" t="s">
        <v>54</v>
      </c>
      <c r="B159" s="78" t="s">
        <v>62</v>
      </c>
      <c r="C159" s="142" t="s">
        <v>129</v>
      </c>
      <c r="D159" s="142" t="s">
        <v>64</v>
      </c>
      <c r="E159" s="149" t="s">
        <v>424</v>
      </c>
      <c r="F159" s="150" t="s">
        <v>230</v>
      </c>
      <c r="G159" s="67"/>
      <c r="H159" s="67"/>
      <c r="I159" s="400">
        <f>I160</f>
        <v>431.19</v>
      </c>
      <c r="J159" s="25"/>
    </row>
    <row r="160" spans="1:10" s="29" customFormat="1" ht="1.5" customHeight="1" hidden="1">
      <c r="A160" s="330" t="s">
        <v>55</v>
      </c>
      <c r="B160" s="78" t="s">
        <v>62</v>
      </c>
      <c r="C160" s="142" t="s">
        <v>129</v>
      </c>
      <c r="D160" s="142" t="s">
        <v>64</v>
      </c>
      <c r="E160" s="149" t="s">
        <v>425</v>
      </c>
      <c r="F160" s="150" t="s">
        <v>230</v>
      </c>
      <c r="G160" s="67"/>
      <c r="H160" s="67"/>
      <c r="I160" s="400">
        <f>I161+I187</f>
        <v>431.19</v>
      </c>
      <c r="J160" s="25"/>
    </row>
    <row r="161" spans="1:10" s="29" customFormat="1" ht="5.25" customHeight="1" hidden="1">
      <c r="A161" s="345" t="s">
        <v>426</v>
      </c>
      <c r="B161" s="78" t="s">
        <v>62</v>
      </c>
      <c r="C161" s="142" t="s">
        <v>129</v>
      </c>
      <c r="D161" s="142" t="s">
        <v>64</v>
      </c>
      <c r="E161" s="149" t="s">
        <v>427</v>
      </c>
      <c r="F161" s="150" t="s">
        <v>230</v>
      </c>
      <c r="G161" s="67"/>
      <c r="H161" s="67"/>
      <c r="I161" s="400">
        <f>I162</f>
        <v>0</v>
      </c>
      <c r="J161" s="25"/>
    </row>
    <row r="162" spans="1:10" s="29" customFormat="1" ht="56.25" hidden="1">
      <c r="A162" s="370" t="s">
        <v>428</v>
      </c>
      <c r="B162" s="78" t="s">
        <v>62</v>
      </c>
      <c r="C162" s="142" t="s">
        <v>129</v>
      </c>
      <c r="D162" s="142" t="s">
        <v>64</v>
      </c>
      <c r="E162" s="149" t="s">
        <v>429</v>
      </c>
      <c r="F162" s="150" t="s">
        <v>112</v>
      </c>
      <c r="G162" s="67"/>
      <c r="H162" s="67"/>
      <c r="I162" s="400">
        <f>I163</f>
        <v>0</v>
      </c>
      <c r="J162" s="25" t="s">
        <v>430</v>
      </c>
    </row>
    <row r="163" spans="1:10" s="29" customFormat="1" ht="56.25" hidden="1">
      <c r="A163" s="330" t="s">
        <v>188</v>
      </c>
      <c r="B163" s="78" t="s">
        <v>62</v>
      </c>
      <c r="C163" s="142" t="s">
        <v>129</v>
      </c>
      <c r="D163" s="142" t="s">
        <v>64</v>
      </c>
      <c r="E163" s="149" t="s">
        <v>429</v>
      </c>
      <c r="F163" s="150" t="s">
        <v>112</v>
      </c>
      <c r="G163" s="67" t="s">
        <v>187</v>
      </c>
      <c r="H163" s="67"/>
      <c r="I163" s="400"/>
      <c r="J163" s="25"/>
    </row>
    <row r="164" spans="1:10" s="29" customFormat="1" ht="56.25" hidden="1">
      <c r="A164" s="370" t="s">
        <v>431</v>
      </c>
      <c r="B164" s="78" t="s">
        <v>62</v>
      </c>
      <c r="C164" s="142" t="s">
        <v>129</v>
      </c>
      <c r="D164" s="142" t="s">
        <v>64</v>
      </c>
      <c r="E164" s="149" t="s">
        <v>308</v>
      </c>
      <c r="F164" s="150" t="s">
        <v>432</v>
      </c>
      <c r="G164" s="67"/>
      <c r="H164" s="67"/>
      <c r="I164" s="400"/>
      <c r="J164" s="25" t="s">
        <v>433</v>
      </c>
    </row>
    <row r="165" spans="1:10" s="29" customFormat="1" ht="56.25" hidden="1">
      <c r="A165" s="330" t="s">
        <v>188</v>
      </c>
      <c r="B165" s="78" t="s">
        <v>62</v>
      </c>
      <c r="C165" s="142" t="s">
        <v>129</v>
      </c>
      <c r="D165" s="142" t="s">
        <v>64</v>
      </c>
      <c r="E165" s="149" t="s">
        <v>308</v>
      </c>
      <c r="F165" s="150" t="s">
        <v>432</v>
      </c>
      <c r="G165" s="67" t="s">
        <v>187</v>
      </c>
      <c r="H165" s="67"/>
      <c r="I165" s="400"/>
      <c r="J165" s="25"/>
    </row>
    <row r="166" spans="1:10" s="29" customFormat="1" ht="56.25" hidden="1">
      <c r="A166" s="369" t="s">
        <v>101</v>
      </c>
      <c r="B166" s="72" t="s">
        <v>62</v>
      </c>
      <c r="C166" s="175" t="s">
        <v>129</v>
      </c>
      <c r="D166" s="175" t="s">
        <v>64</v>
      </c>
      <c r="E166" s="300" t="s">
        <v>434</v>
      </c>
      <c r="F166" s="70" t="s">
        <v>230</v>
      </c>
      <c r="G166" s="71"/>
      <c r="H166" s="71"/>
      <c r="I166" s="397">
        <f>I167</f>
        <v>0</v>
      </c>
      <c r="J166" s="25" t="s">
        <v>203</v>
      </c>
    </row>
    <row r="167" spans="1:10" s="29" customFormat="1" ht="56.25" hidden="1">
      <c r="A167" s="341" t="s">
        <v>111</v>
      </c>
      <c r="B167" s="180" t="s">
        <v>62</v>
      </c>
      <c r="C167" s="194" t="s">
        <v>129</v>
      </c>
      <c r="D167" s="194" t="s">
        <v>64</v>
      </c>
      <c r="E167" s="633" t="s">
        <v>102</v>
      </c>
      <c r="F167" s="634"/>
      <c r="G167" s="184"/>
      <c r="H167" s="184"/>
      <c r="I167" s="413">
        <f>I168</f>
        <v>0</v>
      </c>
      <c r="J167" s="25"/>
    </row>
    <row r="168" spans="1:10" s="29" customFormat="1" ht="56.25" hidden="1">
      <c r="A168" s="371" t="s">
        <v>103</v>
      </c>
      <c r="B168" s="180" t="s">
        <v>62</v>
      </c>
      <c r="C168" s="194" t="s">
        <v>129</v>
      </c>
      <c r="D168" s="194" t="s">
        <v>64</v>
      </c>
      <c r="E168" s="209" t="s">
        <v>20</v>
      </c>
      <c r="F168" s="210" t="s">
        <v>230</v>
      </c>
      <c r="G168" s="184"/>
      <c r="H168" s="184"/>
      <c r="I168" s="413">
        <f>I169+I171+I173+I175</f>
        <v>0</v>
      </c>
      <c r="J168" s="25"/>
    </row>
    <row r="169" spans="1:10" s="29" customFormat="1" ht="56.25" hidden="1">
      <c r="A169" s="425" t="s">
        <v>104</v>
      </c>
      <c r="B169" s="180" t="s">
        <v>62</v>
      </c>
      <c r="C169" s="194" t="s">
        <v>129</v>
      </c>
      <c r="D169" s="194" t="s">
        <v>64</v>
      </c>
      <c r="E169" s="655" t="s">
        <v>0</v>
      </c>
      <c r="F169" s="656"/>
      <c r="G169" s="184"/>
      <c r="H169" s="184"/>
      <c r="I169" s="413">
        <f>I170</f>
        <v>0</v>
      </c>
      <c r="J169" s="25"/>
    </row>
    <row r="170" spans="1:10" s="29" customFormat="1" ht="56.25" hidden="1">
      <c r="A170" s="329" t="s">
        <v>235</v>
      </c>
      <c r="B170" s="180" t="s">
        <v>62</v>
      </c>
      <c r="C170" s="194" t="s">
        <v>129</v>
      </c>
      <c r="D170" s="194" t="s">
        <v>64</v>
      </c>
      <c r="E170" s="633" t="s">
        <v>0</v>
      </c>
      <c r="F170" s="634"/>
      <c r="G170" s="301" t="s">
        <v>72</v>
      </c>
      <c r="H170" s="301"/>
      <c r="I170" s="413"/>
      <c r="J170" s="25" t="s">
        <v>105</v>
      </c>
    </row>
    <row r="171" spans="1:10" s="29" customFormat="1" ht="56.25" hidden="1">
      <c r="A171" s="425" t="s">
        <v>106</v>
      </c>
      <c r="B171" s="78" t="s">
        <v>62</v>
      </c>
      <c r="C171" s="142" t="s">
        <v>129</v>
      </c>
      <c r="D171" s="142" t="s">
        <v>64</v>
      </c>
      <c r="E171" s="629" t="s">
        <v>1</v>
      </c>
      <c r="F171" s="630"/>
      <c r="G171" s="67"/>
      <c r="H171" s="67"/>
      <c r="I171" s="400">
        <f>I172</f>
        <v>0</v>
      </c>
      <c r="J171" s="25"/>
    </row>
    <row r="172" spans="1:10" s="29" customFormat="1" ht="56.25" hidden="1">
      <c r="A172" s="329" t="s">
        <v>235</v>
      </c>
      <c r="B172" s="78" t="s">
        <v>62</v>
      </c>
      <c r="C172" s="142" t="s">
        <v>129</v>
      </c>
      <c r="D172" s="142" t="s">
        <v>64</v>
      </c>
      <c r="E172" s="629" t="s">
        <v>1</v>
      </c>
      <c r="F172" s="630"/>
      <c r="G172" s="302" t="s">
        <v>72</v>
      </c>
      <c r="H172" s="302"/>
      <c r="I172" s="400"/>
      <c r="J172" s="25" t="s">
        <v>107</v>
      </c>
    </row>
    <row r="173" spans="1:10" s="306" customFormat="1" ht="56.25" hidden="1">
      <c r="A173" s="372" t="s">
        <v>2</v>
      </c>
      <c r="B173" s="78" t="s">
        <v>62</v>
      </c>
      <c r="C173" s="142" t="s">
        <v>129</v>
      </c>
      <c r="D173" s="142" t="s">
        <v>64</v>
      </c>
      <c r="E173" s="303" t="s">
        <v>3</v>
      </c>
      <c r="F173" s="304">
        <v>13421</v>
      </c>
      <c r="G173" s="302"/>
      <c r="H173" s="302"/>
      <c r="I173" s="400">
        <f>I174</f>
        <v>0</v>
      </c>
      <c r="J173" s="305" t="s">
        <v>105</v>
      </c>
    </row>
    <row r="174" spans="1:10" s="29" customFormat="1" ht="56.25" hidden="1">
      <c r="A174" s="329" t="s">
        <v>235</v>
      </c>
      <c r="B174" s="78" t="s">
        <v>62</v>
      </c>
      <c r="C174" s="142" t="s">
        <v>129</v>
      </c>
      <c r="D174" s="142" t="s">
        <v>64</v>
      </c>
      <c r="E174" s="307" t="s">
        <v>4</v>
      </c>
      <c r="F174" s="304">
        <v>13421</v>
      </c>
      <c r="G174" s="308" t="s">
        <v>72</v>
      </c>
      <c r="H174" s="308"/>
      <c r="I174" s="426"/>
      <c r="J174" s="25"/>
    </row>
    <row r="175" spans="1:10" s="29" customFormat="1" ht="56.25" hidden="1">
      <c r="A175" s="372" t="s">
        <v>2</v>
      </c>
      <c r="B175" s="78" t="s">
        <v>62</v>
      </c>
      <c r="C175" s="142" t="s">
        <v>129</v>
      </c>
      <c r="D175" s="142" t="s">
        <v>64</v>
      </c>
      <c r="E175" s="629" t="s">
        <v>5</v>
      </c>
      <c r="F175" s="630"/>
      <c r="G175" s="302"/>
      <c r="H175" s="302"/>
      <c r="I175" s="400">
        <f>I176</f>
        <v>0</v>
      </c>
      <c r="J175" s="25" t="s">
        <v>107</v>
      </c>
    </row>
    <row r="176" spans="1:10" s="29" customFormat="1" ht="56.25" hidden="1">
      <c r="A176" s="329" t="s">
        <v>235</v>
      </c>
      <c r="B176" s="78" t="s">
        <v>62</v>
      </c>
      <c r="C176" s="142" t="s">
        <v>129</v>
      </c>
      <c r="D176" s="142" t="s">
        <v>64</v>
      </c>
      <c r="E176" s="629" t="s">
        <v>5</v>
      </c>
      <c r="F176" s="630"/>
      <c r="G176" s="302" t="s">
        <v>72</v>
      </c>
      <c r="H176" s="302"/>
      <c r="I176" s="400"/>
      <c r="J176" s="25"/>
    </row>
    <row r="177" spans="1:10" s="29" customFormat="1" ht="2.25" customHeight="1" hidden="1">
      <c r="A177" s="369" t="s">
        <v>54</v>
      </c>
      <c r="B177" s="72" t="s">
        <v>62</v>
      </c>
      <c r="C177" s="175" t="s">
        <v>129</v>
      </c>
      <c r="D177" s="175" t="s">
        <v>64</v>
      </c>
      <c r="E177" s="16" t="s">
        <v>493</v>
      </c>
      <c r="F177" s="19" t="s">
        <v>230</v>
      </c>
      <c r="G177" s="71"/>
      <c r="H177" s="71"/>
      <c r="I177" s="397">
        <f>I182</f>
        <v>69.571</v>
      </c>
      <c r="J177" s="25" t="s">
        <v>203</v>
      </c>
    </row>
    <row r="178" spans="1:10" s="29" customFormat="1" ht="63" hidden="1">
      <c r="A178" s="327" t="s">
        <v>193</v>
      </c>
      <c r="B178" s="197" t="s">
        <v>62</v>
      </c>
      <c r="C178" s="198" t="s">
        <v>129</v>
      </c>
      <c r="D178" s="198" t="s">
        <v>64</v>
      </c>
      <c r="E178" s="649" t="s">
        <v>212</v>
      </c>
      <c r="F178" s="650"/>
      <c r="G178" s="199"/>
      <c r="H178" s="199"/>
      <c r="I178" s="427">
        <f>I179</f>
        <v>500.76099999999997</v>
      </c>
      <c r="J178" s="25"/>
    </row>
    <row r="179" spans="1:10" s="29" customFormat="1" ht="56.25" hidden="1">
      <c r="A179" s="373" t="s">
        <v>208</v>
      </c>
      <c r="B179" s="195" t="s">
        <v>62</v>
      </c>
      <c r="C179" s="196" t="s">
        <v>129</v>
      </c>
      <c r="D179" s="196" t="s">
        <v>64</v>
      </c>
      <c r="E179" s="649" t="s">
        <v>207</v>
      </c>
      <c r="F179" s="650"/>
      <c r="G179" s="190"/>
      <c r="H179" s="190"/>
      <c r="I179" s="415">
        <f>I180+I181</f>
        <v>500.76099999999997</v>
      </c>
      <c r="J179" s="25"/>
    </row>
    <row r="180" spans="1:10" s="29" customFormat="1" ht="56.25" hidden="1">
      <c r="A180" s="374" t="s">
        <v>71</v>
      </c>
      <c r="B180" s="195" t="s">
        <v>62</v>
      </c>
      <c r="C180" s="196" t="s">
        <v>129</v>
      </c>
      <c r="D180" s="196" t="s">
        <v>64</v>
      </c>
      <c r="E180" s="649" t="s">
        <v>207</v>
      </c>
      <c r="F180" s="650"/>
      <c r="G180" s="190" t="s">
        <v>72</v>
      </c>
      <c r="H180" s="190"/>
      <c r="I180" s="415"/>
      <c r="J180" s="25"/>
    </row>
    <row r="181" spans="1:10" s="29" customFormat="1" ht="47.25">
      <c r="A181" s="561" t="s">
        <v>532</v>
      </c>
      <c r="B181" s="562" t="s">
        <v>62</v>
      </c>
      <c r="C181" s="563" t="s">
        <v>129</v>
      </c>
      <c r="D181" s="563" t="s">
        <v>64</v>
      </c>
      <c r="E181" s="564" t="s">
        <v>531</v>
      </c>
      <c r="F181" s="565" t="s">
        <v>230</v>
      </c>
      <c r="G181" s="566"/>
      <c r="H181" s="567">
        <f>H182</f>
        <v>0</v>
      </c>
      <c r="I181" s="415">
        <f>I185+I188</f>
        <v>500.76099999999997</v>
      </c>
      <c r="J181" s="25"/>
    </row>
    <row r="182" spans="1:10" s="29" customFormat="1" ht="63">
      <c r="A182" s="330" t="s">
        <v>55</v>
      </c>
      <c r="B182" s="78" t="s">
        <v>62</v>
      </c>
      <c r="C182" s="142" t="s">
        <v>129</v>
      </c>
      <c r="D182" s="142" t="s">
        <v>64</v>
      </c>
      <c r="E182" s="173" t="s">
        <v>21</v>
      </c>
      <c r="F182" s="174" t="s">
        <v>230</v>
      </c>
      <c r="G182" s="67"/>
      <c r="H182" s="67"/>
      <c r="I182" s="400">
        <f>I183</f>
        <v>69.571</v>
      </c>
      <c r="J182" s="25" t="s">
        <v>204</v>
      </c>
    </row>
    <row r="183" spans="1:10" s="29" customFormat="1" ht="31.5" customHeight="1">
      <c r="A183" s="345" t="s">
        <v>6</v>
      </c>
      <c r="B183" s="78" t="s">
        <v>62</v>
      </c>
      <c r="C183" s="142" t="s">
        <v>129</v>
      </c>
      <c r="D183" s="142" t="s">
        <v>64</v>
      </c>
      <c r="E183" s="428" t="s">
        <v>22</v>
      </c>
      <c r="F183" s="429" t="s">
        <v>230</v>
      </c>
      <c r="G183" s="67"/>
      <c r="H183" s="67"/>
      <c r="I183" s="400">
        <f>I184</f>
        <v>69.571</v>
      </c>
      <c r="J183" s="25"/>
    </row>
    <row r="184" spans="1:10" s="29" customFormat="1" ht="31.5" customHeight="1">
      <c r="A184" s="323" t="s">
        <v>317</v>
      </c>
      <c r="B184" s="78" t="s">
        <v>62</v>
      </c>
      <c r="C184" s="142" t="s">
        <v>129</v>
      </c>
      <c r="D184" s="142" t="s">
        <v>64</v>
      </c>
      <c r="E184" s="428" t="s">
        <v>23</v>
      </c>
      <c r="F184" s="429" t="s">
        <v>316</v>
      </c>
      <c r="G184" s="67"/>
      <c r="H184" s="67"/>
      <c r="I184" s="400">
        <f>I185+I186</f>
        <v>69.571</v>
      </c>
      <c r="J184" s="25"/>
    </row>
    <row r="185" spans="1:10" s="29" customFormat="1" ht="24" customHeight="1">
      <c r="A185" s="329" t="s">
        <v>235</v>
      </c>
      <c r="B185" s="78" t="s">
        <v>62</v>
      </c>
      <c r="C185" s="142" t="s">
        <v>129</v>
      </c>
      <c r="D185" s="142" t="s">
        <v>64</v>
      </c>
      <c r="E185" s="428" t="s">
        <v>7</v>
      </c>
      <c r="F185" s="429" t="s">
        <v>316</v>
      </c>
      <c r="G185" s="67" t="s">
        <v>72</v>
      </c>
      <c r="H185" s="67"/>
      <c r="I185" s="400">
        <v>69.571</v>
      </c>
      <c r="J185" s="25"/>
    </row>
    <row r="186" spans="1:10" s="29" customFormat="1" ht="56.25" hidden="1">
      <c r="A186" s="341" t="s">
        <v>73</v>
      </c>
      <c r="B186" s="180" t="s">
        <v>62</v>
      </c>
      <c r="C186" s="194" t="s">
        <v>129</v>
      </c>
      <c r="D186" s="194" t="s">
        <v>64</v>
      </c>
      <c r="E186" s="430" t="s">
        <v>446</v>
      </c>
      <c r="F186" s="431" t="s">
        <v>316</v>
      </c>
      <c r="G186" s="184" t="s">
        <v>74</v>
      </c>
      <c r="H186" s="184"/>
      <c r="I186" s="413"/>
      <c r="J186" s="25"/>
    </row>
    <row r="187" spans="1:10" s="29" customFormat="1" ht="31.5" customHeight="1">
      <c r="A187" s="323" t="s">
        <v>317</v>
      </c>
      <c r="B187" s="78" t="s">
        <v>62</v>
      </c>
      <c r="C187" s="142" t="s">
        <v>129</v>
      </c>
      <c r="D187" s="142" t="s">
        <v>64</v>
      </c>
      <c r="E187" s="428" t="s">
        <v>23</v>
      </c>
      <c r="F187" s="429" t="s">
        <v>447</v>
      </c>
      <c r="G187" s="67"/>
      <c r="H187" s="67"/>
      <c r="I187" s="400">
        <f>I188</f>
        <v>431.19</v>
      </c>
      <c r="J187" s="25"/>
    </row>
    <row r="188" spans="1:10" s="29" customFormat="1" ht="21" customHeight="1">
      <c r="A188" s="329" t="s">
        <v>235</v>
      </c>
      <c r="B188" s="78" t="s">
        <v>62</v>
      </c>
      <c r="C188" s="142" t="s">
        <v>129</v>
      </c>
      <c r="D188" s="142" t="s">
        <v>64</v>
      </c>
      <c r="E188" s="428" t="s">
        <v>7</v>
      </c>
      <c r="F188" s="429" t="s">
        <v>447</v>
      </c>
      <c r="G188" s="67" t="s">
        <v>72</v>
      </c>
      <c r="H188" s="67"/>
      <c r="I188" s="407">
        <v>431.19</v>
      </c>
      <c r="J188" s="25"/>
    </row>
    <row r="189" spans="1:10" s="29" customFormat="1" ht="20.25" customHeight="1">
      <c r="A189" s="344" t="s">
        <v>131</v>
      </c>
      <c r="B189" s="71" t="s">
        <v>62</v>
      </c>
      <c r="C189" s="135" t="s">
        <v>129</v>
      </c>
      <c r="D189" s="135" t="s">
        <v>121</v>
      </c>
      <c r="E189" s="107"/>
      <c r="F189" s="18"/>
      <c r="G189" s="135"/>
      <c r="H189" s="135"/>
      <c r="I189" s="421">
        <f>+I190+I222+I237+I226</f>
        <v>2325.583</v>
      </c>
      <c r="J189" s="616">
        <f>I190+I222+I226</f>
        <v>2325.583</v>
      </c>
    </row>
    <row r="190" spans="1:39" s="47" customFormat="1" ht="54.75" customHeight="1">
      <c r="A190" s="369" t="s">
        <v>507</v>
      </c>
      <c r="B190" s="72" t="s">
        <v>62</v>
      </c>
      <c r="C190" s="135" t="s">
        <v>129</v>
      </c>
      <c r="D190" s="136" t="s">
        <v>121</v>
      </c>
      <c r="E190" s="151" t="s">
        <v>307</v>
      </c>
      <c r="F190" s="152" t="s">
        <v>230</v>
      </c>
      <c r="G190" s="139"/>
      <c r="H190" s="139"/>
      <c r="I190" s="421">
        <f>+I191</f>
        <v>399.5</v>
      </c>
      <c r="J190" s="28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</row>
    <row r="191" spans="1:39" s="37" customFormat="1" ht="62.25" customHeight="1">
      <c r="A191" s="327" t="s">
        <v>56</v>
      </c>
      <c r="B191" s="78" t="s">
        <v>62</v>
      </c>
      <c r="C191" s="79" t="s">
        <v>129</v>
      </c>
      <c r="D191" s="80" t="s">
        <v>121</v>
      </c>
      <c r="E191" s="153" t="s">
        <v>308</v>
      </c>
      <c r="F191" s="154" t="s">
        <v>230</v>
      </c>
      <c r="G191" s="82"/>
      <c r="H191" s="82"/>
      <c r="I191" s="395">
        <f>I195+I199+I202+I205+I216</f>
        <v>399.5</v>
      </c>
      <c r="J191" s="15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</row>
    <row r="192" spans="1:39" s="37" customFormat="1" ht="56.25" hidden="1">
      <c r="A192" s="327" t="s">
        <v>208</v>
      </c>
      <c r="B192" s="78" t="s">
        <v>62</v>
      </c>
      <c r="C192" s="79" t="s">
        <v>129</v>
      </c>
      <c r="D192" s="80" t="s">
        <v>121</v>
      </c>
      <c r="E192" s="651" t="s">
        <v>207</v>
      </c>
      <c r="F192" s="652"/>
      <c r="G192" s="82"/>
      <c r="H192" s="82"/>
      <c r="I192" s="395">
        <f>I193+I194</f>
        <v>0</v>
      </c>
      <c r="J192" s="15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</row>
    <row r="193" spans="1:39" s="37" customFormat="1" ht="56.25" hidden="1">
      <c r="A193" s="330" t="s">
        <v>73</v>
      </c>
      <c r="B193" s="78" t="s">
        <v>62</v>
      </c>
      <c r="C193" s="79" t="s">
        <v>129</v>
      </c>
      <c r="D193" s="80" t="s">
        <v>121</v>
      </c>
      <c r="E193" s="651" t="s">
        <v>207</v>
      </c>
      <c r="F193" s="652"/>
      <c r="G193" s="82" t="s">
        <v>74</v>
      </c>
      <c r="H193" s="82"/>
      <c r="I193" s="395"/>
      <c r="J193" s="15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</row>
    <row r="194" spans="1:39" s="37" customFormat="1" ht="56.25" hidden="1">
      <c r="A194" s="375" t="s">
        <v>71</v>
      </c>
      <c r="B194" s="78" t="s">
        <v>62</v>
      </c>
      <c r="C194" s="79" t="s">
        <v>129</v>
      </c>
      <c r="D194" s="80" t="s">
        <v>121</v>
      </c>
      <c r="E194" s="651" t="s">
        <v>207</v>
      </c>
      <c r="F194" s="652"/>
      <c r="G194" s="82" t="s">
        <v>72</v>
      </c>
      <c r="H194" s="82"/>
      <c r="I194" s="395"/>
      <c r="J194" s="15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</row>
    <row r="195" spans="1:39" s="37" customFormat="1" ht="28.5" customHeight="1">
      <c r="A195" s="376" t="s">
        <v>309</v>
      </c>
      <c r="B195" s="78" t="s">
        <v>62</v>
      </c>
      <c r="C195" s="79" t="s">
        <v>129</v>
      </c>
      <c r="D195" s="80" t="s">
        <v>121</v>
      </c>
      <c r="E195" s="217" t="s">
        <v>443</v>
      </c>
      <c r="F195" s="102" t="s">
        <v>230</v>
      </c>
      <c r="G195" s="82"/>
      <c r="H195" s="82"/>
      <c r="I195" s="395">
        <f>I196</f>
        <v>219.5</v>
      </c>
      <c r="J195" s="15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</row>
    <row r="196" spans="1:10" s="36" customFormat="1" ht="20.25" customHeight="1">
      <c r="A196" s="327" t="s">
        <v>151</v>
      </c>
      <c r="B196" s="78" t="s">
        <v>62</v>
      </c>
      <c r="C196" s="79" t="s">
        <v>129</v>
      </c>
      <c r="D196" s="80" t="s">
        <v>121</v>
      </c>
      <c r="E196" s="153" t="s">
        <v>313</v>
      </c>
      <c r="F196" s="154" t="s">
        <v>311</v>
      </c>
      <c r="G196" s="82"/>
      <c r="H196" s="82"/>
      <c r="I196" s="395">
        <f>SUM(I197:I198)</f>
        <v>219.5</v>
      </c>
      <c r="J196" s="15" t="s">
        <v>205</v>
      </c>
    </row>
    <row r="197" spans="1:10" s="36" customFormat="1" ht="15.75" customHeight="1">
      <c r="A197" s="329" t="s">
        <v>235</v>
      </c>
      <c r="B197" s="78" t="s">
        <v>62</v>
      </c>
      <c r="C197" s="79" t="s">
        <v>129</v>
      </c>
      <c r="D197" s="80" t="s">
        <v>121</v>
      </c>
      <c r="E197" s="153" t="s">
        <v>313</v>
      </c>
      <c r="F197" s="154" t="s">
        <v>311</v>
      </c>
      <c r="G197" s="82" t="s">
        <v>72</v>
      </c>
      <c r="H197" s="82"/>
      <c r="I197" s="481">
        <v>219.5</v>
      </c>
      <c r="J197" s="15" t="s">
        <v>206</v>
      </c>
    </row>
    <row r="198" spans="1:10" s="36" customFormat="1" ht="56.25" hidden="1">
      <c r="A198" s="330" t="s">
        <v>73</v>
      </c>
      <c r="B198" s="78" t="s">
        <v>62</v>
      </c>
      <c r="C198" s="79" t="s">
        <v>129</v>
      </c>
      <c r="D198" s="80" t="s">
        <v>121</v>
      </c>
      <c r="E198" s="153" t="s">
        <v>313</v>
      </c>
      <c r="F198" s="154" t="s">
        <v>311</v>
      </c>
      <c r="G198" s="82" t="s">
        <v>74</v>
      </c>
      <c r="H198" s="82"/>
      <c r="I198" s="395"/>
      <c r="J198" s="15"/>
    </row>
    <row r="199" spans="1:39" s="37" customFormat="1" ht="32.25" customHeight="1">
      <c r="A199" s="556" t="s">
        <v>314</v>
      </c>
      <c r="B199" s="491" t="s">
        <v>62</v>
      </c>
      <c r="C199" s="492" t="s">
        <v>129</v>
      </c>
      <c r="D199" s="493" t="s">
        <v>121</v>
      </c>
      <c r="E199" s="557" t="s">
        <v>315</v>
      </c>
      <c r="F199" s="484" t="s">
        <v>230</v>
      </c>
      <c r="G199" s="558"/>
      <c r="H199" s="486">
        <f>H200</f>
        <v>0</v>
      </c>
      <c r="I199" s="569">
        <f>SUM(I201)</f>
        <v>90</v>
      </c>
      <c r="J199" s="15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</row>
    <row r="200" spans="1:10" s="36" customFormat="1" ht="20.25" customHeight="1">
      <c r="A200" s="559" t="s">
        <v>151</v>
      </c>
      <c r="B200" s="469" t="s">
        <v>62</v>
      </c>
      <c r="C200" s="470" t="s">
        <v>129</v>
      </c>
      <c r="D200" s="471" t="s">
        <v>121</v>
      </c>
      <c r="E200" s="472" t="s">
        <v>315</v>
      </c>
      <c r="F200" s="473" t="s">
        <v>311</v>
      </c>
      <c r="G200" s="552"/>
      <c r="H200" s="468">
        <f>H201</f>
        <v>0</v>
      </c>
      <c r="I200" s="395">
        <f>I201</f>
        <v>90</v>
      </c>
      <c r="J200" s="15"/>
    </row>
    <row r="201" spans="1:10" s="36" customFormat="1" ht="18.75" customHeight="1">
      <c r="A201" s="560" t="s">
        <v>71</v>
      </c>
      <c r="B201" s="469" t="s">
        <v>62</v>
      </c>
      <c r="C201" s="470" t="s">
        <v>129</v>
      </c>
      <c r="D201" s="471" t="s">
        <v>121</v>
      </c>
      <c r="E201" s="472" t="s">
        <v>315</v>
      </c>
      <c r="F201" s="473" t="s">
        <v>311</v>
      </c>
      <c r="G201" s="552" t="s">
        <v>72</v>
      </c>
      <c r="H201" s="468"/>
      <c r="I201" s="395">
        <f>50+40</f>
        <v>90</v>
      </c>
      <c r="J201" s="15"/>
    </row>
    <row r="202" spans="1:10" s="36" customFormat="1" ht="19.5" customHeight="1">
      <c r="A202" s="556" t="s">
        <v>543</v>
      </c>
      <c r="B202" s="491" t="s">
        <v>62</v>
      </c>
      <c r="C202" s="492" t="s">
        <v>129</v>
      </c>
      <c r="D202" s="493" t="s">
        <v>121</v>
      </c>
      <c r="E202" s="557" t="s">
        <v>544</v>
      </c>
      <c r="F202" s="609" t="s">
        <v>230</v>
      </c>
      <c r="G202" s="610"/>
      <c r="H202" s="486">
        <f>H203</f>
        <v>0</v>
      </c>
      <c r="I202" s="395">
        <f>I203</f>
        <v>20</v>
      </c>
      <c r="J202" s="15"/>
    </row>
    <row r="203" spans="1:10" s="36" customFormat="1" ht="19.5" customHeight="1">
      <c r="A203" s="611" t="s">
        <v>215</v>
      </c>
      <c r="B203" s="469" t="s">
        <v>62</v>
      </c>
      <c r="C203" s="470" t="s">
        <v>129</v>
      </c>
      <c r="D203" s="471" t="s">
        <v>121</v>
      </c>
      <c r="E203" s="612" t="s">
        <v>544</v>
      </c>
      <c r="F203" s="613" t="s">
        <v>545</v>
      </c>
      <c r="G203" s="614"/>
      <c r="H203" s="468">
        <f>H204</f>
        <v>0</v>
      </c>
      <c r="I203" s="395">
        <f>I204</f>
        <v>20</v>
      </c>
      <c r="J203" s="15"/>
    </row>
    <row r="204" spans="1:10" s="36" customFormat="1" ht="20.25" customHeight="1">
      <c r="A204" s="503" t="s">
        <v>235</v>
      </c>
      <c r="B204" s="469" t="s">
        <v>62</v>
      </c>
      <c r="C204" s="470" t="s">
        <v>129</v>
      </c>
      <c r="D204" s="471" t="s">
        <v>121</v>
      </c>
      <c r="E204" s="615" t="s">
        <v>544</v>
      </c>
      <c r="F204" s="613" t="s">
        <v>545</v>
      </c>
      <c r="G204" s="614" t="s">
        <v>72</v>
      </c>
      <c r="H204" s="468"/>
      <c r="I204" s="395">
        <v>20</v>
      </c>
      <c r="J204" s="15"/>
    </row>
    <row r="205" spans="1:10" s="36" customFormat="1" ht="20.25" customHeight="1">
      <c r="A205" s="345" t="s">
        <v>8</v>
      </c>
      <c r="B205" s="78" t="s">
        <v>62</v>
      </c>
      <c r="C205" s="79" t="s">
        <v>129</v>
      </c>
      <c r="D205" s="80" t="s">
        <v>121</v>
      </c>
      <c r="E205" s="153" t="s">
        <v>312</v>
      </c>
      <c r="F205" s="154" t="s">
        <v>230</v>
      </c>
      <c r="G205" s="82"/>
      <c r="H205" s="82"/>
      <c r="I205" s="569">
        <f>I206+I208</f>
        <v>60</v>
      </c>
      <c r="J205" s="15"/>
    </row>
    <row r="206" spans="1:10" s="36" customFormat="1" ht="22.5" customHeight="1">
      <c r="A206" s="327" t="s">
        <v>151</v>
      </c>
      <c r="B206" s="78" t="s">
        <v>62</v>
      </c>
      <c r="C206" s="79" t="s">
        <v>129</v>
      </c>
      <c r="D206" s="80" t="s">
        <v>121</v>
      </c>
      <c r="E206" s="153" t="s">
        <v>312</v>
      </c>
      <c r="F206" s="154" t="s">
        <v>311</v>
      </c>
      <c r="G206" s="82"/>
      <c r="H206" s="82"/>
      <c r="I206" s="432">
        <f>I207</f>
        <v>60</v>
      </c>
      <c r="J206" s="15"/>
    </row>
    <row r="207" spans="1:10" s="36" customFormat="1" ht="18" customHeight="1">
      <c r="A207" s="339" t="s">
        <v>235</v>
      </c>
      <c r="B207" s="78" t="s">
        <v>62</v>
      </c>
      <c r="C207" s="79" t="s">
        <v>129</v>
      </c>
      <c r="D207" s="80" t="s">
        <v>121</v>
      </c>
      <c r="E207" s="153" t="s">
        <v>312</v>
      </c>
      <c r="F207" s="154" t="s">
        <v>311</v>
      </c>
      <c r="G207" s="82" t="s">
        <v>72</v>
      </c>
      <c r="H207" s="82"/>
      <c r="I207" s="432">
        <v>60</v>
      </c>
      <c r="J207" s="15"/>
    </row>
    <row r="208" spans="1:10" s="36" customFormat="1" ht="0.75" customHeight="1" hidden="1">
      <c r="A208" s="433" t="s">
        <v>151</v>
      </c>
      <c r="B208" s="78" t="s">
        <v>62</v>
      </c>
      <c r="C208" s="79" t="s">
        <v>129</v>
      </c>
      <c r="D208" s="80" t="s">
        <v>121</v>
      </c>
      <c r="E208" s="153" t="s">
        <v>312</v>
      </c>
      <c r="F208" s="154" t="s">
        <v>311</v>
      </c>
      <c r="G208" s="82"/>
      <c r="H208" s="82"/>
      <c r="I208" s="432">
        <f>I209</f>
        <v>0</v>
      </c>
      <c r="J208" s="15"/>
    </row>
    <row r="209" spans="1:10" s="36" customFormat="1" ht="19.5" customHeight="1" hidden="1">
      <c r="A209" s="339" t="s">
        <v>235</v>
      </c>
      <c r="B209" s="78" t="s">
        <v>62</v>
      </c>
      <c r="C209" s="79" t="s">
        <v>129</v>
      </c>
      <c r="D209" s="80" t="s">
        <v>121</v>
      </c>
      <c r="E209" s="153" t="s">
        <v>312</v>
      </c>
      <c r="F209" s="154" t="s">
        <v>311</v>
      </c>
      <c r="G209" s="82" t="s">
        <v>72</v>
      </c>
      <c r="H209" s="82"/>
      <c r="I209" s="432"/>
      <c r="J209" s="15"/>
    </row>
    <row r="210" spans="1:10" s="36" customFormat="1" ht="19.5" customHeight="1" hidden="1">
      <c r="A210" s="377" t="s">
        <v>314</v>
      </c>
      <c r="B210" s="78" t="s">
        <v>62</v>
      </c>
      <c r="C210" s="79" t="s">
        <v>129</v>
      </c>
      <c r="D210" s="80" t="s">
        <v>121</v>
      </c>
      <c r="E210" s="153" t="s">
        <v>315</v>
      </c>
      <c r="F210" s="154" t="s">
        <v>230</v>
      </c>
      <c r="G210" s="82"/>
      <c r="H210" s="82"/>
      <c r="I210" s="432">
        <f>I211</f>
        <v>0</v>
      </c>
      <c r="J210" s="15"/>
    </row>
    <row r="211" spans="1:10" s="36" customFormat="1" ht="19.5" customHeight="1" hidden="1">
      <c r="A211" s="327" t="s">
        <v>151</v>
      </c>
      <c r="B211" s="78" t="s">
        <v>62</v>
      </c>
      <c r="C211" s="79" t="s">
        <v>129</v>
      </c>
      <c r="D211" s="80" t="s">
        <v>121</v>
      </c>
      <c r="E211" s="153" t="s">
        <v>315</v>
      </c>
      <c r="F211" s="154" t="s">
        <v>311</v>
      </c>
      <c r="G211" s="82"/>
      <c r="H211" s="82"/>
      <c r="I211" s="432">
        <f>I212</f>
        <v>0</v>
      </c>
      <c r="J211" s="15"/>
    </row>
    <row r="212" spans="1:10" s="36" customFormat="1" ht="19.5" customHeight="1" hidden="1">
      <c r="A212" s="378" t="s">
        <v>71</v>
      </c>
      <c r="B212" s="78" t="s">
        <v>62</v>
      </c>
      <c r="C212" s="79" t="s">
        <v>129</v>
      </c>
      <c r="D212" s="80" t="s">
        <v>121</v>
      </c>
      <c r="E212" s="153" t="s">
        <v>315</v>
      </c>
      <c r="F212" s="154" t="s">
        <v>311</v>
      </c>
      <c r="G212" s="82" t="s">
        <v>72</v>
      </c>
      <c r="H212" s="82"/>
      <c r="I212" s="432"/>
      <c r="J212" s="15"/>
    </row>
    <row r="213" spans="1:10" s="36" customFormat="1" ht="19.5" customHeight="1" hidden="1">
      <c r="A213" s="330"/>
      <c r="B213" s="78"/>
      <c r="C213" s="79"/>
      <c r="D213" s="80"/>
      <c r="E213" s="153"/>
      <c r="F213" s="154"/>
      <c r="G213" s="82"/>
      <c r="H213" s="82"/>
      <c r="I213" s="432"/>
      <c r="J213" s="15"/>
    </row>
    <row r="214" spans="1:10" s="36" customFormat="1" ht="19.5" customHeight="1" hidden="1">
      <c r="A214" s="379" t="s">
        <v>215</v>
      </c>
      <c r="B214" s="180" t="s">
        <v>62</v>
      </c>
      <c r="C214" s="181" t="s">
        <v>129</v>
      </c>
      <c r="D214" s="182" t="s">
        <v>121</v>
      </c>
      <c r="E214" s="639" t="s">
        <v>214</v>
      </c>
      <c r="F214" s="640"/>
      <c r="G214" s="200"/>
      <c r="H214" s="200"/>
      <c r="I214" s="432"/>
      <c r="J214" s="15"/>
    </row>
    <row r="215" spans="1:10" s="36" customFormat="1" ht="18.75" customHeight="1" hidden="1">
      <c r="A215" s="380" t="s">
        <v>71</v>
      </c>
      <c r="B215" s="180" t="s">
        <v>62</v>
      </c>
      <c r="C215" s="181" t="s">
        <v>129</v>
      </c>
      <c r="D215" s="182" t="s">
        <v>121</v>
      </c>
      <c r="E215" s="639" t="s">
        <v>214</v>
      </c>
      <c r="F215" s="640"/>
      <c r="G215" s="200" t="s">
        <v>72</v>
      </c>
      <c r="H215" s="200"/>
      <c r="I215" s="432"/>
      <c r="J215" s="15"/>
    </row>
    <row r="216" spans="1:10" s="36" customFormat="1" ht="36" customHeight="1">
      <c r="A216" s="345" t="s">
        <v>9</v>
      </c>
      <c r="B216" s="180" t="s">
        <v>62</v>
      </c>
      <c r="C216" s="181" t="s">
        <v>129</v>
      </c>
      <c r="D216" s="182" t="s">
        <v>121</v>
      </c>
      <c r="E216" s="218" t="s">
        <v>310</v>
      </c>
      <c r="F216" s="219" t="s">
        <v>230</v>
      </c>
      <c r="G216" s="200"/>
      <c r="H216" s="200"/>
      <c r="I216" s="569">
        <f>I217+I220</f>
        <v>10</v>
      </c>
      <c r="J216" s="15"/>
    </row>
    <row r="217" spans="1:10" s="36" customFormat="1" ht="24.75" customHeight="1" hidden="1">
      <c r="A217" s="433" t="s">
        <v>332</v>
      </c>
      <c r="B217" s="78" t="s">
        <v>62</v>
      </c>
      <c r="C217" s="79" t="s">
        <v>129</v>
      </c>
      <c r="D217" s="80" t="s">
        <v>121</v>
      </c>
      <c r="E217" s="153" t="s">
        <v>10</v>
      </c>
      <c r="F217" s="154" t="s">
        <v>319</v>
      </c>
      <c r="G217" s="82"/>
      <c r="H217" s="82"/>
      <c r="I217" s="432">
        <f>I218</f>
        <v>0</v>
      </c>
      <c r="J217" s="15" t="s">
        <v>203</v>
      </c>
    </row>
    <row r="218" spans="1:10" s="36" customFormat="1" ht="18.75" customHeight="1" hidden="1">
      <c r="A218" s="329" t="s">
        <v>235</v>
      </c>
      <c r="B218" s="78" t="s">
        <v>62</v>
      </c>
      <c r="C218" s="79" t="s">
        <v>129</v>
      </c>
      <c r="D218" s="80" t="s">
        <v>121</v>
      </c>
      <c r="E218" s="153" t="s">
        <v>11</v>
      </c>
      <c r="F218" s="154" t="s">
        <v>319</v>
      </c>
      <c r="G218" s="82" t="s">
        <v>72</v>
      </c>
      <c r="H218" s="82"/>
      <c r="I218" s="432"/>
      <c r="J218" s="15"/>
    </row>
    <row r="219" spans="1:10" s="36" customFormat="1" ht="19.5" customHeight="1" hidden="1">
      <c r="A219" s="330" t="s">
        <v>73</v>
      </c>
      <c r="B219" s="78" t="s">
        <v>62</v>
      </c>
      <c r="C219" s="79" t="s">
        <v>129</v>
      </c>
      <c r="D219" s="80" t="s">
        <v>121</v>
      </c>
      <c r="E219" s="153" t="s">
        <v>195</v>
      </c>
      <c r="F219" s="154" t="s">
        <v>194</v>
      </c>
      <c r="G219" s="82" t="s">
        <v>74</v>
      </c>
      <c r="H219" s="82"/>
      <c r="I219" s="432"/>
      <c r="J219" s="15"/>
    </row>
    <row r="220" spans="1:10" s="36" customFormat="1" ht="19.5" customHeight="1">
      <c r="A220" s="355" t="s">
        <v>444</v>
      </c>
      <c r="B220" s="78" t="s">
        <v>62</v>
      </c>
      <c r="C220" s="79" t="s">
        <v>129</v>
      </c>
      <c r="D220" s="80" t="s">
        <v>121</v>
      </c>
      <c r="E220" s="153" t="s">
        <v>310</v>
      </c>
      <c r="F220" s="154" t="s">
        <v>319</v>
      </c>
      <c r="G220" s="82"/>
      <c r="H220" s="82"/>
      <c r="I220" s="432">
        <f>I221</f>
        <v>10</v>
      </c>
      <c r="J220" s="15"/>
    </row>
    <row r="221" spans="1:10" s="36" customFormat="1" ht="23.25" customHeight="1">
      <c r="A221" s="329" t="s">
        <v>235</v>
      </c>
      <c r="B221" s="78" t="s">
        <v>62</v>
      </c>
      <c r="C221" s="79" t="s">
        <v>129</v>
      </c>
      <c r="D221" s="80" t="s">
        <v>121</v>
      </c>
      <c r="E221" s="153" t="s">
        <v>310</v>
      </c>
      <c r="F221" s="154" t="s">
        <v>319</v>
      </c>
      <c r="G221" s="82" t="s">
        <v>72</v>
      </c>
      <c r="H221" s="82"/>
      <c r="I221" s="432">
        <f>18-8</f>
        <v>10</v>
      </c>
      <c r="J221" s="15"/>
    </row>
    <row r="222" spans="1:10" s="36" customFormat="1" ht="33" customHeight="1">
      <c r="A222" s="489" t="s">
        <v>448</v>
      </c>
      <c r="B222" s="434" t="s">
        <v>62</v>
      </c>
      <c r="C222" s="435" t="s">
        <v>129</v>
      </c>
      <c r="D222" s="436" t="s">
        <v>121</v>
      </c>
      <c r="E222" s="437" t="s">
        <v>449</v>
      </c>
      <c r="F222" s="438" t="s">
        <v>230</v>
      </c>
      <c r="G222" s="439"/>
      <c r="H222" s="440">
        <v>0</v>
      </c>
      <c r="I222" s="441">
        <f>I223+I235</f>
        <v>1235.803</v>
      </c>
      <c r="J222" s="15"/>
    </row>
    <row r="223" spans="1:10" s="36" customFormat="1" ht="19.5" customHeight="1">
      <c r="A223" s="490" t="s">
        <v>450</v>
      </c>
      <c r="B223" s="442" t="s">
        <v>62</v>
      </c>
      <c r="C223" s="443" t="s">
        <v>129</v>
      </c>
      <c r="D223" s="444" t="s">
        <v>121</v>
      </c>
      <c r="E223" s="445" t="s">
        <v>451</v>
      </c>
      <c r="F223" s="446" t="s">
        <v>230</v>
      </c>
      <c r="G223" s="439"/>
      <c r="H223" s="440">
        <v>0</v>
      </c>
      <c r="I223" s="447">
        <f>I224</f>
        <v>1235.803</v>
      </c>
      <c r="J223" s="15"/>
    </row>
    <row r="224" spans="1:10" s="36" customFormat="1" ht="21.75" customHeight="1">
      <c r="A224" s="448" t="s">
        <v>452</v>
      </c>
      <c r="B224" s="442" t="s">
        <v>62</v>
      </c>
      <c r="C224" s="443" t="s">
        <v>129</v>
      </c>
      <c r="D224" s="444" t="s">
        <v>121</v>
      </c>
      <c r="E224" s="445" t="s">
        <v>451</v>
      </c>
      <c r="F224" s="446" t="s">
        <v>494</v>
      </c>
      <c r="G224" s="439"/>
      <c r="H224" s="440">
        <v>0</v>
      </c>
      <c r="I224" s="447">
        <f>I225</f>
        <v>1235.803</v>
      </c>
      <c r="J224" s="15" t="s">
        <v>453</v>
      </c>
    </row>
    <row r="225" spans="1:10" s="36" customFormat="1" ht="21.75" customHeight="1">
      <c r="A225" s="322" t="s">
        <v>235</v>
      </c>
      <c r="B225" s="442" t="s">
        <v>62</v>
      </c>
      <c r="C225" s="443" t="s">
        <v>129</v>
      </c>
      <c r="D225" s="444" t="s">
        <v>121</v>
      </c>
      <c r="E225" s="445" t="s">
        <v>451</v>
      </c>
      <c r="F225" s="446" t="s">
        <v>494</v>
      </c>
      <c r="G225" s="439" t="s">
        <v>72</v>
      </c>
      <c r="H225" s="440"/>
      <c r="I225" s="447">
        <v>1235.803</v>
      </c>
      <c r="J225" s="15"/>
    </row>
    <row r="226" spans="1:10" s="36" customFormat="1" ht="32.25" customHeight="1">
      <c r="A226" s="551" t="s">
        <v>529</v>
      </c>
      <c r="B226" s="469" t="s">
        <v>62</v>
      </c>
      <c r="C226" s="470" t="s">
        <v>129</v>
      </c>
      <c r="D226" s="471" t="s">
        <v>121</v>
      </c>
      <c r="E226" s="472" t="s">
        <v>521</v>
      </c>
      <c r="F226" s="473" t="s">
        <v>230</v>
      </c>
      <c r="G226" s="552"/>
      <c r="H226" s="440"/>
      <c r="I226" s="568">
        <f>I227</f>
        <v>690.28</v>
      </c>
      <c r="J226" s="15"/>
    </row>
    <row r="227" spans="1:10" s="36" customFormat="1" ht="30.75" customHeight="1">
      <c r="A227" s="553" t="s">
        <v>530</v>
      </c>
      <c r="B227" s="469" t="s">
        <v>62</v>
      </c>
      <c r="C227" s="470" t="s">
        <v>129</v>
      </c>
      <c r="D227" s="471" t="s">
        <v>121</v>
      </c>
      <c r="E227" s="472" t="s">
        <v>522</v>
      </c>
      <c r="F227" s="473" t="s">
        <v>230</v>
      </c>
      <c r="G227" s="552"/>
      <c r="H227" s="440"/>
      <c r="I227" s="447">
        <f>I228+I231</f>
        <v>690.28</v>
      </c>
      <c r="J227" s="15"/>
    </row>
    <row r="228" spans="1:10" s="36" customFormat="1" ht="21.75" customHeight="1">
      <c r="A228" s="554" t="s">
        <v>523</v>
      </c>
      <c r="B228" s="469" t="s">
        <v>62</v>
      </c>
      <c r="C228" s="470" t="s">
        <v>129</v>
      </c>
      <c r="D228" s="471" t="s">
        <v>121</v>
      </c>
      <c r="E228" s="472" t="s">
        <v>524</v>
      </c>
      <c r="F228" s="473" t="s">
        <v>230</v>
      </c>
      <c r="G228" s="552"/>
      <c r="H228" s="440"/>
      <c r="I228" s="447">
        <f>I229</f>
        <v>450</v>
      </c>
      <c r="J228" s="15"/>
    </row>
    <row r="229" spans="1:10" s="36" customFormat="1" ht="21.75" customHeight="1">
      <c r="A229" s="554" t="s">
        <v>525</v>
      </c>
      <c r="B229" s="469" t="s">
        <v>62</v>
      </c>
      <c r="C229" s="470" t="s">
        <v>129</v>
      </c>
      <c r="D229" s="471" t="s">
        <v>121</v>
      </c>
      <c r="E229" s="472" t="s">
        <v>524</v>
      </c>
      <c r="F229" s="473" t="s">
        <v>526</v>
      </c>
      <c r="G229" s="552"/>
      <c r="H229" s="440"/>
      <c r="I229" s="447">
        <f>I230</f>
        <v>450</v>
      </c>
      <c r="J229" s="15"/>
    </row>
    <row r="230" spans="1:10" s="36" customFormat="1" ht="21.75" customHeight="1">
      <c r="A230" s="555" t="s">
        <v>235</v>
      </c>
      <c r="B230" s="469" t="s">
        <v>62</v>
      </c>
      <c r="C230" s="470" t="s">
        <v>129</v>
      </c>
      <c r="D230" s="471" t="s">
        <v>121</v>
      </c>
      <c r="E230" s="472" t="s">
        <v>524</v>
      </c>
      <c r="F230" s="473" t="s">
        <v>526</v>
      </c>
      <c r="G230" s="552" t="s">
        <v>72</v>
      </c>
      <c r="H230" s="440"/>
      <c r="I230" s="447">
        <f>45+90+315</f>
        <v>450</v>
      </c>
      <c r="J230" s="15"/>
    </row>
    <row r="231" spans="1:10" s="36" customFormat="1" ht="21.75" customHeight="1">
      <c r="A231" s="554" t="s">
        <v>527</v>
      </c>
      <c r="B231" s="469" t="s">
        <v>62</v>
      </c>
      <c r="C231" s="470" t="s">
        <v>129</v>
      </c>
      <c r="D231" s="471" t="s">
        <v>121</v>
      </c>
      <c r="E231" s="472" t="s">
        <v>528</v>
      </c>
      <c r="F231" s="473" t="s">
        <v>230</v>
      </c>
      <c r="G231" s="552"/>
      <c r="H231" s="440"/>
      <c r="I231" s="447">
        <f>I232</f>
        <v>240.28</v>
      </c>
      <c r="J231" s="15"/>
    </row>
    <row r="232" spans="1:10" s="36" customFormat="1" ht="21.75" customHeight="1">
      <c r="A232" s="554" t="s">
        <v>525</v>
      </c>
      <c r="B232" s="469" t="s">
        <v>62</v>
      </c>
      <c r="C232" s="470" t="s">
        <v>129</v>
      </c>
      <c r="D232" s="471" t="s">
        <v>121</v>
      </c>
      <c r="E232" s="472" t="s">
        <v>528</v>
      </c>
      <c r="F232" s="473" t="s">
        <v>526</v>
      </c>
      <c r="G232" s="552"/>
      <c r="H232" s="440"/>
      <c r="I232" s="447">
        <f>I233</f>
        <v>240.28</v>
      </c>
      <c r="J232" s="15"/>
    </row>
    <row r="233" spans="1:10" s="36" customFormat="1" ht="21.75" customHeight="1">
      <c r="A233" s="555" t="s">
        <v>235</v>
      </c>
      <c r="B233" s="469" t="s">
        <v>62</v>
      </c>
      <c r="C233" s="470" t="s">
        <v>129</v>
      </c>
      <c r="D233" s="471" t="s">
        <v>121</v>
      </c>
      <c r="E233" s="472" t="s">
        <v>528</v>
      </c>
      <c r="F233" s="473" t="s">
        <v>526</v>
      </c>
      <c r="G233" s="552" t="s">
        <v>72</v>
      </c>
      <c r="H233" s="440"/>
      <c r="I233" s="447">
        <f>24+48.084+168.196</f>
        <v>240.28</v>
      </c>
      <c r="J233" s="15"/>
    </row>
    <row r="234" spans="1:11" s="36" customFormat="1" ht="0.75" customHeight="1" hidden="1">
      <c r="A234" s="322"/>
      <c r="B234" s="442"/>
      <c r="C234" s="443"/>
      <c r="D234" s="444"/>
      <c r="E234" s="445"/>
      <c r="F234" s="446"/>
      <c r="G234" s="439"/>
      <c r="H234" s="440"/>
      <c r="I234" s="447"/>
      <c r="J234" s="527">
        <v>100</v>
      </c>
      <c r="K234" s="528">
        <v>22.65</v>
      </c>
    </row>
    <row r="235" spans="1:11" s="36" customFormat="1" ht="49.5" hidden="1">
      <c r="A235" s="322" t="s">
        <v>454</v>
      </c>
      <c r="B235" s="442" t="s">
        <v>62</v>
      </c>
      <c r="C235" s="443" t="s">
        <v>129</v>
      </c>
      <c r="D235" s="444" t="s">
        <v>121</v>
      </c>
      <c r="E235" s="445" t="s">
        <v>451</v>
      </c>
      <c r="F235" s="446" t="s">
        <v>455</v>
      </c>
      <c r="G235" s="439"/>
      <c r="H235" s="449">
        <v>0</v>
      </c>
      <c r="I235" s="450">
        <f>I236</f>
        <v>0</v>
      </c>
      <c r="J235" s="527" t="s">
        <v>105</v>
      </c>
      <c r="K235" s="528"/>
    </row>
    <row r="236" spans="1:11" s="36" customFormat="1" ht="49.5" hidden="1">
      <c r="A236" s="322" t="s">
        <v>235</v>
      </c>
      <c r="B236" s="442" t="s">
        <v>62</v>
      </c>
      <c r="C236" s="443" t="s">
        <v>129</v>
      </c>
      <c r="D236" s="444" t="s">
        <v>121</v>
      </c>
      <c r="E236" s="445" t="s">
        <v>451</v>
      </c>
      <c r="F236" s="446" t="s">
        <v>455</v>
      </c>
      <c r="G236" s="439" t="s">
        <v>72</v>
      </c>
      <c r="H236" s="449"/>
      <c r="I236" s="450"/>
      <c r="J236" s="527"/>
      <c r="K236" s="528"/>
    </row>
    <row r="237" spans="1:11" s="36" customFormat="1" ht="47.25" hidden="1">
      <c r="A237" s="482" t="s">
        <v>168</v>
      </c>
      <c r="B237" s="491" t="s">
        <v>62</v>
      </c>
      <c r="C237" s="492" t="s">
        <v>129</v>
      </c>
      <c r="D237" s="493" t="s">
        <v>121</v>
      </c>
      <c r="E237" s="483" t="s">
        <v>240</v>
      </c>
      <c r="F237" s="484" t="s">
        <v>230</v>
      </c>
      <c r="G237" s="485"/>
      <c r="H237" s="486">
        <f>H238</f>
        <v>0</v>
      </c>
      <c r="I237" s="487">
        <f>I238</f>
        <v>0</v>
      </c>
      <c r="J237" s="527"/>
      <c r="K237" s="528"/>
    </row>
    <row r="238" spans="1:11" s="36" customFormat="1" ht="47.25" hidden="1">
      <c r="A238" s="475" t="s">
        <v>169</v>
      </c>
      <c r="B238" s="469" t="s">
        <v>62</v>
      </c>
      <c r="C238" s="470" t="s">
        <v>129</v>
      </c>
      <c r="D238" s="471" t="s">
        <v>121</v>
      </c>
      <c r="E238" s="472" t="s">
        <v>247</v>
      </c>
      <c r="F238" s="473" t="s">
        <v>230</v>
      </c>
      <c r="G238" s="474"/>
      <c r="H238" s="468">
        <f>H239+H241</f>
        <v>0</v>
      </c>
      <c r="I238" s="450">
        <f>I239+I241</f>
        <v>0</v>
      </c>
      <c r="J238" s="527"/>
      <c r="K238" s="528"/>
    </row>
    <row r="239" spans="1:11" s="36" customFormat="1" ht="47.25" hidden="1">
      <c r="A239" s="476" t="s">
        <v>473</v>
      </c>
      <c r="B239" s="469" t="s">
        <v>62</v>
      </c>
      <c r="C239" s="470" t="s">
        <v>129</v>
      </c>
      <c r="D239" s="471" t="s">
        <v>121</v>
      </c>
      <c r="E239" s="472" t="s">
        <v>247</v>
      </c>
      <c r="F239" s="473" t="s">
        <v>474</v>
      </c>
      <c r="G239" s="474"/>
      <c r="H239" s="468">
        <f>H240</f>
        <v>0</v>
      </c>
      <c r="I239" s="450">
        <f>I240</f>
        <v>0</v>
      </c>
      <c r="J239" s="527">
        <v>325.374</v>
      </c>
      <c r="K239" s="528"/>
    </row>
    <row r="240" spans="1:11" s="36" customFormat="1" ht="47.25" hidden="1">
      <c r="A240" s="329" t="s">
        <v>235</v>
      </c>
      <c r="B240" s="469" t="s">
        <v>62</v>
      </c>
      <c r="C240" s="470" t="s">
        <v>129</v>
      </c>
      <c r="D240" s="471" t="s">
        <v>121</v>
      </c>
      <c r="E240" s="472" t="s">
        <v>247</v>
      </c>
      <c r="F240" s="473" t="s">
        <v>474</v>
      </c>
      <c r="G240" s="474" t="s">
        <v>72</v>
      </c>
      <c r="H240" s="468"/>
      <c r="I240" s="450"/>
      <c r="J240" s="527"/>
      <c r="K240" s="528"/>
    </row>
    <row r="241" spans="1:11" s="36" customFormat="1" ht="47.25" hidden="1">
      <c r="A241" s="477" t="s">
        <v>475</v>
      </c>
      <c r="B241" s="469" t="s">
        <v>62</v>
      </c>
      <c r="C241" s="470" t="s">
        <v>129</v>
      </c>
      <c r="D241" s="471" t="s">
        <v>121</v>
      </c>
      <c r="E241" s="472" t="s">
        <v>247</v>
      </c>
      <c r="F241" s="473" t="s">
        <v>476</v>
      </c>
      <c r="G241" s="474"/>
      <c r="H241" s="468">
        <f>H242</f>
        <v>0</v>
      </c>
      <c r="I241" s="450">
        <f>I242</f>
        <v>0</v>
      </c>
      <c r="J241" s="527"/>
      <c r="K241" s="528"/>
    </row>
    <row r="242" spans="1:11" s="36" customFormat="1" ht="47.25" hidden="1">
      <c r="A242" s="329" t="s">
        <v>235</v>
      </c>
      <c r="B242" s="469" t="s">
        <v>62</v>
      </c>
      <c r="C242" s="470" t="s">
        <v>129</v>
      </c>
      <c r="D242" s="471" t="s">
        <v>121</v>
      </c>
      <c r="E242" s="472" t="s">
        <v>247</v>
      </c>
      <c r="F242" s="473" t="s">
        <v>476</v>
      </c>
      <c r="G242" s="474" t="s">
        <v>72</v>
      </c>
      <c r="H242" s="468"/>
      <c r="I242" s="450"/>
      <c r="J242" s="527"/>
      <c r="K242" s="528"/>
    </row>
    <row r="243" spans="1:11" s="36" customFormat="1" ht="56.25" hidden="1">
      <c r="A243" s="348" t="s">
        <v>335</v>
      </c>
      <c r="B243" s="67" t="s">
        <v>62</v>
      </c>
      <c r="C243" s="67" t="s">
        <v>79</v>
      </c>
      <c r="D243" s="83" t="s">
        <v>79</v>
      </c>
      <c r="E243" s="103" t="s">
        <v>334</v>
      </c>
      <c r="F243" s="96" t="s">
        <v>230</v>
      </c>
      <c r="G243" s="101"/>
      <c r="H243" s="101"/>
      <c r="I243" s="400">
        <f>I244</f>
        <v>0</v>
      </c>
      <c r="J243" s="527"/>
      <c r="K243" s="528"/>
    </row>
    <row r="244" spans="1:11" s="36" customFormat="1" ht="56.25" hidden="1">
      <c r="A244" s="381" t="s">
        <v>152</v>
      </c>
      <c r="B244" s="67" t="s">
        <v>62</v>
      </c>
      <c r="C244" s="67" t="s">
        <v>79</v>
      </c>
      <c r="D244" s="83" t="s">
        <v>79</v>
      </c>
      <c r="E244" s="30" t="s">
        <v>334</v>
      </c>
      <c r="F244" s="2" t="s">
        <v>333</v>
      </c>
      <c r="G244" s="101"/>
      <c r="H244" s="101"/>
      <c r="I244" s="400">
        <f>+I245</f>
        <v>0</v>
      </c>
      <c r="J244" s="527"/>
      <c r="K244" s="528"/>
    </row>
    <row r="245" spans="1:11" s="36" customFormat="1" ht="0.75" customHeight="1">
      <c r="A245" s="329" t="s">
        <v>235</v>
      </c>
      <c r="B245" s="67" t="s">
        <v>62</v>
      </c>
      <c r="C245" s="67" t="s">
        <v>79</v>
      </c>
      <c r="D245" s="83" t="s">
        <v>79</v>
      </c>
      <c r="E245" s="30" t="s">
        <v>334</v>
      </c>
      <c r="F245" s="2" t="s">
        <v>333</v>
      </c>
      <c r="G245" s="101" t="s">
        <v>72</v>
      </c>
      <c r="H245" s="101"/>
      <c r="I245" s="400"/>
      <c r="J245" s="527" t="s">
        <v>185</v>
      </c>
      <c r="K245" s="528"/>
    </row>
    <row r="246" spans="1:11" s="29" customFormat="1" ht="22.5" customHeight="1">
      <c r="A246" s="325" t="s">
        <v>133</v>
      </c>
      <c r="B246" s="134" t="s">
        <v>62</v>
      </c>
      <c r="C246" s="68" t="s">
        <v>134</v>
      </c>
      <c r="D246" s="68"/>
      <c r="E246" s="107"/>
      <c r="F246" s="18"/>
      <c r="G246" s="68"/>
      <c r="H246" s="68"/>
      <c r="I246" s="393">
        <f>+I247</f>
        <v>3800.3199999999997</v>
      </c>
      <c r="J246" s="529"/>
      <c r="K246" s="530">
        <f>J234-K234</f>
        <v>77.35</v>
      </c>
    </row>
    <row r="247" spans="1:10" s="29" customFormat="1" ht="20.25" customHeight="1">
      <c r="A247" s="325" t="s">
        <v>135</v>
      </c>
      <c r="B247" s="71" t="s">
        <v>62</v>
      </c>
      <c r="C247" s="68" t="s">
        <v>134</v>
      </c>
      <c r="D247" s="68" t="s">
        <v>63</v>
      </c>
      <c r="E247" s="147"/>
      <c r="F247" s="148"/>
      <c r="G247" s="68"/>
      <c r="H247" s="68"/>
      <c r="I247" s="393">
        <f>+I248</f>
        <v>3800.3199999999997</v>
      </c>
      <c r="J247" s="25"/>
    </row>
    <row r="248" spans="1:10" s="29" customFormat="1" ht="33" customHeight="1">
      <c r="A248" s="494" t="s">
        <v>495</v>
      </c>
      <c r="B248" s="72" t="s">
        <v>62</v>
      </c>
      <c r="C248" s="71" t="s">
        <v>134</v>
      </c>
      <c r="D248" s="71" t="s">
        <v>63</v>
      </c>
      <c r="E248" s="130" t="s">
        <v>287</v>
      </c>
      <c r="F248" s="109" t="s">
        <v>230</v>
      </c>
      <c r="G248" s="68"/>
      <c r="H248" s="68"/>
      <c r="I248" s="393">
        <f>I249+I262</f>
        <v>3800.3199999999997</v>
      </c>
      <c r="J248" s="25"/>
    </row>
    <row r="249" spans="1:10" s="29" customFormat="1" ht="54" customHeight="1">
      <c r="A249" s="328" t="s">
        <v>508</v>
      </c>
      <c r="B249" s="78" t="s">
        <v>62</v>
      </c>
      <c r="C249" s="67" t="s">
        <v>134</v>
      </c>
      <c r="D249" s="67" t="s">
        <v>63</v>
      </c>
      <c r="E249" s="146" t="s">
        <v>288</v>
      </c>
      <c r="F249" s="100" t="s">
        <v>230</v>
      </c>
      <c r="G249" s="67"/>
      <c r="H249" s="67"/>
      <c r="I249" s="399">
        <f>I250</f>
        <v>3800.3199999999997</v>
      </c>
      <c r="J249" s="25"/>
    </row>
    <row r="250" spans="1:10" s="29" customFormat="1" ht="36.75" customHeight="1">
      <c r="A250" s="345" t="s">
        <v>289</v>
      </c>
      <c r="B250" s="78" t="s">
        <v>62</v>
      </c>
      <c r="C250" s="67" t="s">
        <v>134</v>
      </c>
      <c r="D250" s="83" t="s">
        <v>63</v>
      </c>
      <c r="E250" s="146" t="s">
        <v>290</v>
      </c>
      <c r="F250" s="100" t="s">
        <v>230</v>
      </c>
      <c r="G250" s="101"/>
      <c r="H250" s="101"/>
      <c r="I250" s="399">
        <f>I251</f>
        <v>3800.3199999999997</v>
      </c>
      <c r="J250" s="25"/>
    </row>
    <row r="251" spans="1:10" s="29" customFormat="1" ht="23.25" customHeight="1">
      <c r="A251" s="330" t="s">
        <v>148</v>
      </c>
      <c r="B251" s="78" t="s">
        <v>62</v>
      </c>
      <c r="C251" s="67" t="s">
        <v>134</v>
      </c>
      <c r="D251" s="83" t="s">
        <v>63</v>
      </c>
      <c r="E251" s="132" t="s">
        <v>290</v>
      </c>
      <c r="F251" s="100" t="s">
        <v>230</v>
      </c>
      <c r="G251" s="101"/>
      <c r="H251" s="101"/>
      <c r="I251" s="399">
        <f>SUM(I252:I256)+I258-I252+I309</f>
        <v>3800.3199999999997</v>
      </c>
      <c r="J251" s="25"/>
    </row>
    <row r="252" spans="1:10" s="29" customFormat="1" ht="33.75" customHeight="1">
      <c r="A252" s="328" t="s">
        <v>509</v>
      </c>
      <c r="B252" s="78" t="s">
        <v>62</v>
      </c>
      <c r="C252" s="67" t="s">
        <v>134</v>
      </c>
      <c r="D252" s="83" t="s">
        <v>63</v>
      </c>
      <c r="E252" s="132" t="s">
        <v>290</v>
      </c>
      <c r="F252" s="156" t="s">
        <v>456</v>
      </c>
      <c r="G252" s="101"/>
      <c r="H252" s="101"/>
      <c r="I252" s="399">
        <f>I253</f>
        <v>1482</v>
      </c>
      <c r="J252" s="25"/>
    </row>
    <row r="253" spans="1:10" s="29" customFormat="1" ht="53.25" customHeight="1">
      <c r="A253" s="328" t="s">
        <v>70</v>
      </c>
      <c r="B253" s="78" t="s">
        <v>62</v>
      </c>
      <c r="C253" s="67" t="s">
        <v>134</v>
      </c>
      <c r="D253" s="67" t="s">
        <v>63</v>
      </c>
      <c r="E253" s="132" t="s">
        <v>290</v>
      </c>
      <c r="F253" s="156" t="s">
        <v>456</v>
      </c>
      <c r="G253" s="67" t="s">
        <v>65</v>
      </c>
      <c r="H253" s="67"/>
      <c r="I253" s="400">
        <v>1482</v>
      </c>
      <c r="J253" s="25"/>
    </row>
    <row r="254" spans="1:10" s="29" customFormat="1" ht="21" customHeight="1">
      <c r="A254" s="328" t="s">
        <v>457</v>
      </c>
      <c r="B254" s="78" t="s">
        <v>62</v>
      </c>
      <c r="C254" s="67" t="s">
        <v>134</v>
      </c>
      <c r="D254" s="67" t="s">
        <v>63</v>
      </c>
      <c r="E254" s="132" t="s">
        <v>290</v>
      </c>
      <c r="F254" s="156" t="s">
        <v>291</v>
      </c>
      <c r="G254" s="67" t="s">
        <v>72</v>
      </c>
      <c r="H254" s="67"/>
      <c r="I254" s="400">
        <f>319.8+220+17.65+10</f>
        <v>567.4499999999999</v>
      </c>
      <c r="J254" s="25"/>
    </row>
    <row r="255" spans="1:10" s="29" customFormat="1" ht="18.75" customHeight="1">
      <c r="A255" s="330" t="s">
        <v>73</v>
      </c>
      <c r="B255" s="78" t="s">
        <v>62</v>
      </c>
      <c r="C255" s="67" t="s">
        <v>134</v>
      </c>
      <c r="D255" s="67" t="s">
        <v>63</v>
      </c>
      <c r="E255" s="132" t="s">
        <v>290</v>
      </c>
      <c r="F255" s="156" t="s">
        <v>291</v>
      </c>
      <c r="G255" s="67" t="s">
        <v>74</v>
      </c>
      <c r="H255" s="67"/>
      <c r="I255" s="400">
        <f>20.8+2</f>
        <v>22.8</v>
      </c>
      <c r="J255" s="25"/>
    </row>
    <row r="256" spans="1:10" s="29" customFormat="1" ht="30" customHeight="1">
      <c r="A256" s="495" t="s">
        <v>292</v>
      </c>
      <c r="B256" s="496" t="s">
        <v>62</v>
      </c>
      <c r="C256" s="497" t="s">
        <v>134</v>
      </c>
      <c r="D256" s="498" t="s">
        <v>63</v>
      </c>
      <c r="E256" s="499" t="s">
        <v>510</v>
      </c>
      <c r="F256" s="500"/>
      <c r="G256" s="497"/>
      <c r="H256" s="449">
        <f>H257</f>
        <v>0</v>
      </c>
      <c r="I256" s="400">
        <f>I257</f>
        <v>678.07</v>
      </c>
      <c r="J256" s="25"/>
    </row>
    <row r="257" spans="1:10" s="29" customFormat="1" ht="32.25" customHeight="1">
      <c r="A257" s="501" t="s">
        <v>70</v>
      </c>
      <c r="B257" s="496" t="s">
        <v>62</v>
      </c>
      <c r="C257" s="497" t="s">
        <v>134</v>
      </c>
      <c r="D257" s="498" t="s">
        <v>63</v>
      </c>
      <c r="E257" s="499" t="s">
        <v>510</v>
      </c>
      <c r="F257" s="500"/>
      <c r="G257" s="497" t="s">
        <v>65</v>
      </c>
      <c r="H257" s="449"/>
      <c r="I257" s="400">
        <v>678.07</v>
      </c>
      <c r="J257" s="25"/>
    </row>
    <row r="258" spans="1:10" s="29" customFormat="1" ht="1.5" customHeight="1" hidden="1">
      <c r="A258" s="451" t="s">
        <v>458</v>
      </c>
      <c r="B258" s="180" t="s">
        <v>62</v>
      </c>
      <c r="C258" s="184" t="s">
        <v>134</v>
      </c>
      <c r="D258" s="201" t="s">
        <v>63</v>
      </c>
      <c r="E258" s="207" t="s">
        <v>290</v>
      </c>
      <c r="F258" s="208" t="s">
        <v>459</v>
      </c>
      <c r="G258" s="184" t="s">
        <v>65</v>
      </c>
      <c r="H258" s="184"/>
      <c r="I258" s="413">
        <f>I259</f>
        <v>0</v>
      </c>
      <c r="J258" s="25"/>
    </row>
    <row r="259" spans="1:10" s="29" customFormat="1" ht="56.25" hidden="1">
      <c r="A259" s="374" t="s">
        <v>71</v>
      </c>
      <c r="B259" s="180" t="s">
        <v>62</v>
      </c>
      <c r="C259" s="184" t="s">
        <v>134</v>
      </c>
      <c r="D259" s="201" t="s">
        <v>63</v>
      </c>
      <c r="E259" s="207" t="s">
        <v>290</v>
      </c>
      <c r="F259" s="208" t="s">
        <v>459</v>
      </c>
      <c r="G259" s="184" t="s">
        <v>72</v>
      </c>
      <c r="H259" s="184"/>
      <c r="I259" s="413"/>
      <c r="J259" s="25"/>
    </row>
    <row r="260" spans="1:10" s="29" customFormat="1" ht="56.25" hidden="1">
      <c r="A260" s="383" t="s">
        <v>224</v>
      </c>
      <c r="B260" s="180" t="s">
        <v>62</v>
      </c>
      <c r="C260" s="184" t="s">
        <v>134</v>
      </c>
      <c r="D260" s="201" t="s">
        <v>63</v>
      </c>
      <c r="E260" s="207" t="s">
        <v>182</v>
      </c>
      <c r="F260" s="208" t="s">
        <v>223</v>
      </c>
      <c r="G260" s="184"/>
      <c r="H260" s="184"/>
      <c r="I260" s="413">
        <f>I261</f>
        <v>0</v>
      </c>
      <c r="J260" s="25"/>
    </row>
    <row r="261" spans="1:10" s="29" customFormat="1" ht="56.25" hidden="1">
      <c r="A261" s="338" t="s">
        <v>70</v>
      </c>
      <c r="B261" s="180" t="s">
        <v>62</v>
      </c>
      <c r="C261" s="184" t="s">
        <v>134</v>
      </c>
      <c r="D261" s="201" t="s">
        <v>63</v>
      </c>
      <c r="E261" s="207" t="s">
        <v>182</v>
      </c>
      <c r="F261" s="208" t="s">
        <v>223</v>
      </c>
      <c r="G261" s="184" t="s">
        <v>65</v>
      </c>
      <c r="H261" s="184"/>
      <c r="I261" s="413"/>
      <c r="J261" s="25"/>
    </row>
    <row r="262" spans="1:39" s="37" customFormat="1" ht="56.25" hidden="1">
      <c r="A262" s="328" t="s">
        <v>57</v>
      </c>
      <c r="B262" s="78" t="s">
        <v>62</v>
      </c>
      <c r="C262" s="67" t="s">
        <v>134</v>
      </c>
      <c r="D262" s="83" t="s">
        <v>63</v>
      </c>
      <c r="E262" s="81" t="s">
        <v>293</v>
      </c>
      <c r="F262" s="2" t="s">
        <v>230</v>
      </c>
      <c r="G262" s="79"/>
      <c r="H262" s="79"/>
      <c r="I262" s="395">
        <f>I265</f>
        <v>0</v>
      </c>
      <c r="J262" s="15" t="s">
        <v>203</v>
      </c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</row>
    <row r="263" spans="1:39" s="37" customFormat="1" ht="56.25" hidden="1">
      <c r="A263" s="383" t="s">
        <v>216</v>
      </c>
      <c r="B263" s="180" t="s">
        <v>62</v>
      </c>
      <c r="C263" s="184" t="s">
        <v>134</v>
      </c>
      <c r="D263" s="201" t="s">
        <v>63</v>
      </c>
      <c r="E263" s="639" t="s">
        <v>218</v>
      </c>
      <c r="F263" s="640"/>
      <c r="G263" s="181"/>
      <c r="H263" s="181"/>
      <c r="I263" s="419">
        <f>I264</f>
        <v>0</v>
      </c>
      <c r="J263" s="15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</row>
    <row r="264" spans="1:39" s="37" customFormat="1" ht="56.25" hidden="1">
      <c r="A264" s="338" t="s">
        <v>70</v>
      </c>
      <c r="B264" s="180" t="s">
        <v>62</v>
      </c>
      <c r="C264" s="184" t="s">
        <v>134</v>
      </c>
      <c r="D264" s="184" t="s">
        <v>63</v>
      </c>
      <c r="E264" s="645" t="s">
        <v>217</v>
      </c>
      <c r="F264" s="646"/>
      <c r="G264" s="184" t="s">
        <v>65</v>
      </c>
      <c r="H264" s="184"/>
      <c r="I264" s="413"/>
      <c r="J264" s="15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</row>
    <row r="265" spans="1:39" s="37" customFormat="1" ht="56.25" hidden="1">
      <c r="A265" s="345" t="s">
        <v>24</v>
      </c>
      <c r="B265" s="180" t="s">
        <v>62</v>
      </c>
      <c r="C265" s="184" t="s">
        <v>134</v>
      </c>
      <c r="D265" s="201" t="s">
        <v>63</v>
      </c>
      <c r="E265" s="212" t="s">
        <v>294</v>
      </c>
      <c r="F265" s="215" t="s">
        <v>230</v>
      </c>
      <c r="G265" s="184"/>
      <c r="H265" s="184"/>
      <c r="I265" s="413">
        <f>I266+I270</f>
        <v>0</v>
      </c>
      <c r="J265" s="15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</row>
    <row r="266" spans="1:39" s="37" customFormat="1" ht="56.25" hidden="1">
      <c r="A266" s="379" t="s">
        <v>148</v>
      </c>
      <c r="B266" s="180" t="s">
        <v>62</v>
      </c>
      <c r="C266" s="184" t="s">
        <v>134</v>
      </c>
      <c r="D266" s="201" t="s">
        <v>63</v>
      </c>
      <c r="E266" s="647" t="s">
        <v>296</v>
      </c>
      <c r="F266" s="648"/>
      <c r="G266" s="184"/>
      <c r="H266" s="184"/>
      <c r="I266" s="413">
        <f>I267+I268+I269</f>
        <v>0</v>
      </c>
      <c r="J266" s="15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</row>
    <row r="267" spans="1:39" s="37" customFormat="1" ht="56.25" hidden="1">
      <c r="A267" s="328" t="s">
        <v>70</v>
      </c>
      <c r="B267" s="78" t="s">
        <v>62</v>
      </c>
      <c r="C267" s="67" t="s">
        <v>134</v>
      </c>
      <c r="D267" s="83" t="s">
        <v>63</v>
      </c>
      <c r="E267" s="631" t="s">
        <v>297</v>
      </c>
      <c r="F267" s="632"/>
      <c r="G267" s="79" t="s">
        <v>65</v>
      </c>
      <c r="H267" s="79"/>
      <c r="I267" s="395"/>
      <c r="J267" s="15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</row>
    <row r="268" spans="1:39" s="37" customFormat="1" ht="56.25" hidden="1">
      <c r="A268" s="329" t="s">
        <v>235</v>
      </c>
      <c r="B268" s="78" t="s">
        <v>62</v>
      </c>
      <c r="C268" s="67" t="s">
        <v>134</v>
      </c>
      <c r="D268" s="83" t="s">
        <v>63</v>
      </c>
      <c r="E268" s="631" t="s">
        <v>296</v>
      </c>
      <c r="F268" s="632"/>
      <c r="G268" s="79" t="s">
        <v>72</v>
      </c>
      <c r="H268" s="79"/>
      <c r="I268" s="395"/>
      <c r="J268" s="15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</row>
    <row r="269" spans="1:39" s="37" customFormat="1" ht="56.25" hidden="1">
      <c r="A269" s="336" t="s">
        <v>73</v>
      </c>
      <c r="B269" s="78" t="s">
        <v>62</v>
      </c>
      <c r="C269" s="67" t="s">
        <v>134</v>
      </c>
      <c r="D269" s="67" t="s">
        <v>63</v>
      </c>
      <c r="E269" s="629" t="s">
        <v>295</v>
      </c>
      <c r="F269" s="630"/>
      <c r="G269" s="67" t="s">
        <v>74</v>
      </c>
      <c r="H269" s="67"/>
      <c r="I269" s="400"/>
      <c r="J269" s="15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</row>
    <row r="270" spans="1:39" s="37" customFormat="1" ht="56.25" hidden="1">
      <c r="A270" s="402" t="s">
        <v>299</v>
      </c>
      <c r="B270" s="78" t="s">
        <v>62</v>
      </c>
      <c r="C270" s="67" t="s">
        <v>134</v>
      </c>
      <c r="D270" s="67" t="s">
        <v>63</v>
      </c>
      <c r="E270" s="629" t="s">
        <v>298</v>
      </c>
      <c r="F270" s="630"/>
      <c r="G270" s="67"/>
      <c r="H270" s="67"/>
      <c r="I270" s="400">
        <f>I271+I272+I273</f>
        <v>0</v>
      </c>
      <c r="J270" s="15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</row>
    <row r="271" spans="1:39" s="37" customFormat="1" ht="56.25" hidden="1">
      <c r="A271" s="328" t="s">
        <v>70</v>
      </c>
      <c r="B271" s="78" t="s">
        <v>62</v>
      </c>
      <c r="C271" s="67" t="s">
        <v>134</v>
      </c>
      <c r="D271" s="67" t="s">
        <v>63</v>
      </c>
      <c r="E271" s="629" t="s">
        <v>298</v>
      </c>
      <c r="F271" s="630"/>
      <c r="G271" s="67" t="s">
        <v>65</v>
      </c>
      <c r="H271" s="67"/>
      <c r="I271" s="400"/>
      <c r="J271" s="15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</row>
    <row r="272" spans="1:39" s="37" customFormat="1" ht="56.25" hidden="1">
      <c r="A272" s="329" t="s">
        <v>235</v>
      </c>
      <c r="B272" s="78" t="s">
        <v>62</v>
      </c>
      <c r="C272" s="67" t="s">
        <v>134</v>
      </c>
      <c r="D272" s="67" t="s">
        <v>63</v>
      </c>
      <c r="E272" s="629" t="s">
        <v>298</v>
      </c>
      <c r="F272" s="630"/>
      <c r="G272" s="67" t="s">
        <v>72</v>
      </c>
      <c r="H272" s="67"/>
      <c r="I272" s="400"/>
      <c r="J272" s="15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</row>
    <row r="273" spans="1:39" s="37" customFormat="1" ht="56.25" hidden="1">
      <c r="A273" s="330" t="s">
        <v>73</v>
      </c>
      <c r="B273" s="216" t="s">
        <v>62</v>
      </c>
      <c r="C273" s="67" t="s">
        <v>134</v>
      </c>
      <c r="D273" s="67" t="s">
        <v>63</v>
      </c>
      <c r="E273" s="629" t="s">
        <v>298</v>
      </c>
      <c r="F273" s="630"/>
      <c r="G273" s="67" t="s">
        <v>74</v>
      </c>
      <c r="H273" s="67"/>
      <c r="I273" s="400"/>
      <c r="J273" s="15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</row>
    <row r="274" spans="1:10" s="29" customFormat="1" ht="56.25" hidden="1">
      <c r="A274" s="325" t="s">
        <v>136</v>
      </c>
      <c r="B274" s="134" t="s">
        <v>62</v>
      </c>
      <c r="C274" s="157">
        <v>10</v>
      </c>
      <c r="D274" s="157"/>
      <c r="E274" s="107"/>
      <c r="F274" s="18"/>
      <c r="G274" s="68"/>
      <c r="H274" s="68"/>
      <c r="I274" s="393">
        <f>I282+I275</f>
        <v>0</v>
      </c>
      <c r="J274" s="25"/>
    </row>
    <row r="275" spans="1:10" s="29" customFormat="1" ht="56.25" hidden="1">
      <c r="A275" s="325" t="s">
        <v>137</v>
      </c>
      <c r="B275" s="71" t="s">
        <v>62</v>
      </c>
      <c r="C275" s="158">
        <v>10</v>
      </c>
      <c r="D275" s="135" t="s">
        <v>63</v>
      </c>
      <c r="E275" s="147"/>
      <c r="F275" s="148"/>
      <c r="G275" s="135"/>
      <c r="H275" s="135"/>
      <c r="I275" s="393">
        <f>I276</f>
        <v>0</v>
      </c>
      <c r="J275" s="25"/>
    </row>
    <row r="276" spans="1:10" s="29" customFormat="1" ht="56.25" hidden="1">
      <c r="A276" s="384" t="s">
        <v>177</v>
      </c>
      <c r="B276" s="72" t="s">
        <v>62</v>
      </c>
      <c r="C276" s="159">
        <v>10</v>
      </c>
      <c r="D276" s="160" t="s">
        <v>63</v>
      </c>
      <c r="E276" s="130" t="s">
        <v>301</v>
      </c>
      <c r="F276" s="109" t="s">
        <v>230</v>
      </c>
      <c r="G276" s="94"/>
      <c r="H276" s="314"/>
      <c r="I276" s="393">
        <f>I277</f>
        <v>0</v>
      </c>
      <c r="J276" s="25"/>
    </row>
    <row r="277" spans="1:10" s="29" customFormat="1" ht="56.25" hidden="1">
      <c r="A277" s="385" t="s">
        <v>196</v>
      </c>
      <c r="B277" s="78" t="s">
        <v>62</v>
      </c>
      <c r="C277" s="122">
        <v>10</v>
      </c>
      <c r="D277" s="126" t="s">
        <v>63</v>
      </c>
      <c r="E277" s="146" t="s">
        <v>302</v>
      </c>
      <c r="F277" s="100" t="s">
        <v>230</v>
      </c>
      <c r="G277" s="161"/>
      <c r="H277" s="318"/>
      <c r="I277" s="452">
        <f>I278</f>
        <v>0</v>
      </c>
      <c r="J277" s="25"/>
    </row>
    <row r="278" spans="1:10" s="29" customFormat="1" ht="56.25" hidden="1">
      <c r="A278" s="386" t="s">
        <v>304</v>
      </c>
      <c r="B278" s="78" t="s">
        <v>62</v>
      </c>
      <c r="C278" s="162">
        <v>10</v>
      </c>
      <c r="D278" s="126" t="s">
        <v>63</v>
      </c>
      <c r="E278" s="146" t="s">
        <v>303</v>
      </c>
      <c r="F278" s="100" t="s">
        <v>230</v>
      </c>
      <c r="G278" s="161"/>
      <c r="H278" s="318"/>
      <c r="I278" s="452">
        <f>I279</f>
        <v>0</v>
      </c>
      <c r="J278" s="25"/>
    </row>
    <row r="279" spans="1:10" s="29" customFormat="1" ht="56.25" hidden="1">
      <c r="A279" s="343" t="s">
        <v>138</v>
      </c>
      <c r="B279" s="78" t="s">
        <v>62</v>
      </c>
      <c r="C279" s="162">
        <v>10</v>
      </c>
      <c r="D279" s="126" t="s">
        <v>63</v>
      </c>
      <c r="E279" s="146" t="s">
        <v>303</v>
      </c>
      <c r="F279" s="100" t="s">
        <v>305</v>
      </c>
      <c r="G279" s="125"/>
      <c r="H279" s="315"/>
      <c r="I279" s="399">
        <f>I281+I280</f>
        <v>0</v>
      </c>
      <c r="J279" s="25"/>
    </row>
    <row r="280" spans="1:10" s="29" customFormat="1" ht="56.25" hidden="1">
      <c r="A280" s="329" t="s">
        <v>235</v>
      </c>
      <c r="B280" s="78" t="s">
        <v>62</v>
      </c>
      <c r="C280" s="162">
        <v>10</v>
      </c>
      <c r="D280" s="126" t="s">
        <v>181</v>
      </c>
      <c r="E280" s="146" t="s">
        <v>306</v>
      </c>
      <c r="F280" s="100" t="s">
        <v>305</v>
      </c>
      <c r="G280" s="125" t="s">
        <v>72</v>
      </c>
      <c r="H280" s="315"/>
      <c r="I280" s="399"/>
      <c r="J280" s="25"/>
    </row>
    <row r="281" spans="1:10" s="29" customFormat="1" ht="56.25" hidden="1">
      <c r="A281" s="330" t="s">
        <v>139</v>
      </c>
      <c r="B281" s="78" t="s">
        <v>62</v>
      </c>
      <c r="C281" s="127">
        <v>10</v>
      </c>
      <c r="D281" s="126" t="s">
        <v>63</v>
      </c>
      <c r="E281" s="146" t="s">
        <v>303</v>
      </c>
      <c r="F281" s="100" t="s">
        <v>305</v>
      </c>
      <c r="G281" s="202" t="s">
        <v>140</v>
      </c>
      <c r="H281" s="315"/>
      <c r="I281" s="400"/>
      <c r="J281" s="25"/>
    </row>
    <row r="282" spans="1:10" s="29" customFormat="1" ht="56.25" hidden="1">
      <c r="A282" s="379" t="s">
        <v>219</v>
      </c>
      <c r="B282" s="180" t="s">
        <v>62</v>
      </c>
      <c r="C282" s="203">
        <v>10</v>
      </c>
      <c r="D282" s="204" t="s">
        <v>121</v>
      </c>
      <c r="E282" s="633" t="s">
        <v>320</v>
      </c>
      <c r="F282" s="634"/>
      <c r="G282" s="184"/>
      <c r="H282" s="184"/>
      <c r="I282" s="413">
        <f>I283</f>
        <v>0</v>
      </c>
      <c r="J282" s="25"/>
    </row>
    <row r="283" spans="1:10" s="29" customFormat="1" ht="0.75" customHeight="1" hidden="1">
      <c r="A283" s="387" t="s">
        <v>191</v>
      </c>
      <c r="B283" s="180" t="s">
        <v>62</v>
      </c>
      <c r="C283" s="203">
        <v>10</v>
      </c>
      <c r="D283" s="184" t="s">
        <v>121</v>
      </c>
      <c r="E283" s="633" t="s">
        <v>282</v>
      </c>
      <c r="F283" s="634"/>
      <c r="G283" s="184"/>
      <c r="H283" s="184"/>
      <c r="I283" s="413">
        <f>I284</f>
        <v>0</v>
      </c>
      <c r="J283" s="25"/>
    </row>
    <row r="284" spans="1:10" s="29" customFormat="1" ht="63" hidden="1">
      <c r="A284" s="341" t="s">
        <v>192</v>
      </c>
      <c r="B284" s="180" t="s">
        <v>62</v>
      </c>
      <c r="C284" s="203">
        <v>10</v>
      </c>
      <c r="D284" s="184" t="s">
        <v>121</v>
      </c>
      <c r="E284" s="643" t="s">
        <v>321</v>
      </c>
      <c r="F284" s="644"/>
      <c r="G284" s="184"/>
      <c r="H284" s="184"/>
      <c r="I284" s="413">
        <f>I286+I288+I290</f>
        <v>0</v>
      </c>
      <c r="J284" s="25"/>
    </row>
    <row r="285" spans="1:10" s="29" customFormat="1" ht="56.25" hidden="1">
      <c r="A285" s="348" t="s">
        <v>331</v>
      </c>
      <c r="B285" s="180" t="s">
        <v>62</v>
      </c>
      <c r="C285" s="203">
        <v>10</v>
      </c>
      <c r="D285" s="184" t="s">
        <v>121</v>
      </c>
      <c r="E285" s="205" t="s">
        <v>322</v>
      </c>
      <c r="F285" s="220" t="s">
        <v>230</v>
      </c>
      <c r="G285" s="184"/>
      <c r="H285" s="184"/>
      <c r="I285" s="413">
        <f>I286</f>
        <v>0</v>
      </c>
      <c r="J285" s="25"/>
    </row>
    <row r="286" spans="1:10" s="29" customFormat="1" ht="56.25" hidden="1">
      <c r="A286" s="453" t="s">
        <v>12</v>
      </c>
      <c r="B286" s="180" t="s">
        <v>62</v>
      </c>
      <c r="C286" s="203">
        <v>10</v>
      </c>
      <c r="D286" s="184" t="s">
        <v>121</v>
      </c>
      <c r="E286" s="633" t="s">
        <v>13</v>
      </c>
      <c r="F286" s="634"/>
      <c r="G286" s="184"/>
      <c r="H286" s="184"/>
      <c r="I286" s="413">
        <f>I287+I291+I293</f>
        <v>0</v>
      </c>
      <c r="J286" s="25"/>
    </row>
    <row r="287" spans="1:10" s="29" customFormat="1" ht="56.25" hidden="1">
      <c r="A287" s="341" t="s">
        <v>139</v>
      </c>
      <c r="B287" s="180" t="s">
        <v>62</v>
      </c>
      <c r="C287" s="203">
        <v>10</v>
      </c>
      <c r="D287" s="191" t="s">
        <v>121</v>
      </c>
      <c r="E287" s="633" t="s">
        <v>13</v>
      </c>
      <c r="F287" s="634"/>
      <c r="G287" s="191" t="s">
        <v>140</v>
      </c>
      <c r="H287" s="191"/>
      <c r="I287" s="413">
        <v>0</v>
      </c>
      <c r="J287" s="25" t="s">
        <v>14</v>
      </c>
    </row>
    <row r="288" spans="1:10" s="29" customFormat="1" ht="56.25" hidden="1">
      <c r="A288" s="329" t="s">
        <v>227</v>
      </c>
      <c r="B288" s="180" t="s">
        <v>62</v>
      </c>
      <c r="C288" s="203">
        <v>10</v>
      </c>
      <c r="D288" s="184" t="s">
        <v>121</v>
      </c>
      <c r="E288" s="205" t="s">
        <v>225</v>
      </c>
      <c r="F288" s="206" t="s">
        <v>226</v>
      </c>
      <c r="G288" s="184"/>
      <c r="H288" s="184"/>
      <c r="I288" s="413">
        <f>I289</f>
        <v>0</v>
      </c>
      <c r="J288" s="25"/>
    </row>
    <row r="289" spans="1:10" s="29" customFormat="1" ht="56.25" hidden="1">
      <c r="A289" s="341" t="s">
        <v>139</v>
      </c>
      <c r="B289" s="180" t="s">
        <v>62</v>
      </c>
      <c r="C289" s="203">
        <v>10</v>
      </c>
      <c r="D289" s="191" t="s">
        <v>121</v>
      </c>
      <c r="E289" s="205" t="s">
        <v>228</v>
      </c>
      <c r="F289" s="206" t="s">
        <v>226</v>
      </c>
      <c r="G289" s="191" t="s">
        <v>140</v>
      </c>
      <c r="H289" s="191"/>
      <c r="I289" s="413"/>
      <c r="J289" s="25"/>
    </row>
    <row r="290" spans="1:10" s="29" customFormat="1" ht="56.25" hidden="1">
      <c r="A290" s="453" t="s">
        <v>15</v>
      </c>
      <c r="B290" s="180" t="s">
        <v>62</v>
      </c>
      <c r="C290" s="203">
        <v>10</v>
      </c>
      <c r="D290" s="184" t="s">
        <v>121</v>
      </c>
      <c r="E290" s="205" t="s">
        <v>322</v>
      </c>
      <c r="F290" s="309" t="s">
        <v>16</v>
      </c>
      <c r="G290" s="184"/>
      <c r="H290" s="184"/>
      <c r="I290" s="413"/>
      <c r="J290" s="25"/>
    </row>
    <row r="291" spans="1:10" s="29" customFormat="1" ht="56.25" hidden="1">
      <c r="A291" s="341" t="s">
        <v>139</v>
      </c>
      <c r="B291" s="180" t="s">
        <v>62</v>
      </c>
      <c r="C291" s="203">
        <v>10</v>
      </c>
      <c r="D291" s="191" t="s">
        <v>121</v>
      </c>
      <c r="E291" s="205" t="s">
        <v>322</v>
      </c>
      <c r="F291" s="309" t="s">
        <v>16</v>
      </c>
      <c r="G291" s="191" t="s">
        <v>140</v>
      </c>
      <c r="H291" s="191"/>
      <c r="I291" s="413">
        <v>0</v>
      </c>
      <c r="J291" s="25" t="s">
        <v>105</v>
      </c>
    </row>
    <row r="292" spans="1:10" s="29" customFormat="1" ht="56.25" hidden="1">
      <c r="A292" s="454" t="s">
        <v>17</v>
      </c>
      <c r="B292" s="180" t="s">
        <v>62</v>
      </c>
      <c r="C292" s="203">
        <v>10</v>
      </c>
      <c r="D292" s="184" t="s">
        <v>121</v>
      </c>
      <c r="E292" s="205" t="s">
        <v>322</v>
      </c>
      <c r="F292" s="309" t="s">
        <v>18</v>
      </c>
      <c r="G292" s="184"/>
      <c r="H292" s="184"/>
      <c r="I292" s="413"/>
      <c r="J292" s="25"/>
    </row>
    <row r="293" spans="1:10" s="29" customFormat="1" ht="56.25" hidden="1">
      <c r="A293" s="341" t="s">
        <v>139</v>
      </c>
      <c r="B293" s="180" t="s">
        <v>62</v>
      </c>
      <c r="C293" s="203">
        <v>10</v>
      </c>
      <c r="D293" s="184" t="s">
        <v>121</v>
      </c>
      <c r="E293" s="205" t="s">
        <v>322</v>
      </c>
      <c r="F293" s="309" t="s">
        <v>18</v>
      </c>
      <c r="G293" s="191" t="s">
        <v>140</v>
      </c>
      <c r="H293" s="191"/>
      <c r="I293" s="413">
        <v>0</v>
      </c>
      <c r="J293" s="25" t="s">
        <v>408</v>
      </c>
    </row>
    <row r="294" spans="1:39" s="33" customFormat="1" ht="19.5" customHeight="1" hidden="1">
      <c r="A294" s="331" t="s">
        <v>142</v>
      </c>
      <c r="B294" s="71" t="s">
        <v>62</v>
      </c>
      <c r="C294" s="97">
        <v>11</v>
      </c>
      <c r="D294" s="86"/>
      <c r="E294" s="95"/>
      <c r="F294" s="96"/>
      <c r="G294" s="101"/>
      <c r="H294" s="101"/>
      <c r="I294" s="397">
        <f>+I295</f>
        <v>0</v>
      </c>
      <c r="J294" s="31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</row>
    <row r="295" spans="1:39" s="33" customFormat="1" ht="16.5" customHeight="1" hidden="1">
      <c r="A295" s="388" t="s">
        <v>220</v>
      </c>
      <c r="B295" s="155" t="s">
        <v>62</v>
      </c>
      <c r="C295" s="97">
        <v>11</v>
      </c>
      <c r="D295" s="86" t="s">
        <v>63</v>
      </c>
      <c r="E295" s="163"/>
      <c r="F295" s="85"/>
      <c r="G295" s="101"/>
      <c r="H295" s="101"/>
      <c r="I295" s="397">
        <f>+I296</f>
        <v>0</v>
      </c>
      <c r="J295" s="31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</row>
    <row r="296" spans="1:39" s="49" customFormat="1" ht="60" customHeight="1" hidden="1">
      <c r="A296" s="382" t="s">
        <v>511</v>
      </c>
      <c r="B296" s="71" t="s">
        <v>62</v>
      </c>
      <c r="C296" s="71" t="s">
        <v>143</v>
      </c>
      <c r="D296" s="86" t="s">
        <v>63</v>
      </c>
      <c r="E296" s="163" t="s">
        <v>323</v>
      </c>
      <c r="F296" s="85" t="s">
        <v>230</v>
      </c>
      <c r="G296" s="88"/>
      <c r="H296" s="88"/>
      <c r="I296" s="397">
        <f>+I297</f>
        <v>0</v>
      </c>
      <c r="J296" s="57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</row>
    <row r="297" spans="1:39" s="33" customFormat="1" ht="81" customHeight="1" hidden="1">
      <c r="A297" s="328" t="s">
        <v>496</v>
      </c>
      <c r="B297" s="67" t="s">
        <v>62</v>
      </c>
      <c r="C297" s="67" t="s">
        <v>143</v>
      </c>
      <c r="D297" s="83" t="s">
        <v>63</v>
      </c>
      <c r="E297" s="30" t="s">
        <v>324</v>
      </c>
      <c r="F297" s="2" t="s">
        <v>230</v>
      </c>
      <c r="G297" s="101"/>
      <c r="H297" s="101"/>
      <c r="I297" s="400">
        <f>+I299+I301</f>
        <v>0</v>
      </c>
      <c r="J297" s="31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</row>
    <row r="298" spans="1:39" s="33" customFormat="1" ht="47.25" customHeight="1" hidden="1">
      <c r="A298" s="389" t="s">
        <v>108</v>
      </c>
      <c r="B298" s="67" t="s">
        <v>62</v>
      </c>
      <c r="C298" s="67" t="s">
        <v>143</v>
      </c>
      <c r="D298" s="83" t="s">
        <v>63</v>
      </c>
      <c r="E298" s="30" t="s">
        <v>325</v>
      </c>
      <c r="F298" s="2" t="s">
        <v>230</v>
      </c>
      <c r="G298" s="101"/>
      <c r="H298" s="101"/>
      <c r="I298" s="400">
        <f>I299</f>
        <v>0</v>
      </c>
      <c r="J298" s="31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</row>
    <row r="299" spans="1:39" s="33" customFormat="1" ht="30" customHeight="1" hidden="1">
      <c r="A299" s="502" t="s">
        <v>326</v>
      </c>
      <c r="B299" s="67" t="s">
        <v>62</v>
      </c>
      <c r="C299" s="67" t="s">
        <v>143</v>
      </c>
      <c r="D299" s="83" t="s">
        <v>63</v>
      </c>
      <c r="E299" s="30" t="s">
        <v>325</v>
      </c>
      <c r="F299" s="2" t="s">
        <v>327</v>
      </c>
      <c r="G299" s="101"/>
      <c r="H299" s="101"/>
      <c r="I299" s="400">
        <f>+I300</f>
        <v>0</v>
      </c>
      <c r="J299" s="31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</row>
    <row r="300" spans="1:39" s="33" customFormat="1" ht="18" customHeight="1" hidden="1">
      <c r="A300" s="503" t="s">
        <v>235</v>
      </c>
      <c r="B300" s="67" t="s">
        <v>62</v>
      </c>
      <c r="C300" s="67" t="s">
        <v>143</v>
      </c>
      <c r="D300" s="83" t="s">
        <v>63</v>
      </c>
      <c r="E300" s="30" t="s">
        <v>325</v>
      </c>
      <c r="F300" s="2" t="s">
        <v>327</v>
      </c>
      <c r="G300" s="101" t="s">
        <v>72</v>
      </c>
      <c r="H300" s="101"/>
      <c r="I300" s="400"/>
      <c r="J300" s="31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</row>
    <row r="301" spans="1:39" s="33" customFormat="1" ht="37.5" customHeight="1" hidden="1">
      <c r="A301" s="330" t="s">
        <v>178</v>
      </c>
      <c r="B301" s="67" t="s">
        <v>62</v>
      </c>
      <c r="C301" s="67" t="s">
        <v>143</v>
      </c>
      <c r="D301" s="83" t="s">
        <v>63</v>
      </c>
      <c r="E301" s="164" t="s">
        <v>183</v>
      </c>
      <c r="F301" s="2" t="s">
        <v>153</v>
      </c>
      <c r="G301" s="101"/>
      <c r="H301" s="101"/>
      <c r="I301" s="400">
        <f>+I302</f>
        <v>0</v>
      </c>
      <c r="J301" s="31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</row>
    <row r="302" spans="1:39" s="33" customFormat="1" ht="18.75" customHeight="1" hidden="1">
      <c r="A302" s="329" t="s">
        <v>235</v>
      </c>
      <c r="B302" s="8" t="s">
        <v>62</v>
      </c>
      <c r="C302" s="23" t="s">
        <v>143</v>
      </c>
      <c r="D302" s="23" t="s">
        <v>63</v>
      </c>
      <c r="E302" s="30" t="s">
        <v>184</v>
      </c>
      <c r="F302" s="2" t="s">
        <v>153</v>
      </c>
      <c r="G302" s="50" t="s">
        <v>72</v>
      </c>
      <c r="H302" s="50"/>
      <c r="I302" s="400"/>
      <c r="J302" s="31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</row>
    <row r="303" spans="1:39" s="33" customFormat="1" ht="56.25" hidden="1">
      <c r="A303" s="390" t="s">
        <v>197</v>
      </c>
      <c r="B303" s="170" t="s">
        <v>62</v>
      </c>
      <c r="C303" s="170" t="s">
        <v>117</v>
      </c>
      <c r="D303" s="176"/>
      <c r="E303" s="635"/>
      <c r="F303" s="636"/>
      <c r="G303" s="170"/>
      <c r="H303" s="170"/>
      <c r="I303" s="455">
        <f>I304</f>
        <v>1050</v>
      </c>
      <c r="J303" s="31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</row>
    <row r="304" spans="1:39" s="33" customFormat="1" ht="56.25" hidden="1">
      <c r="A304" s="391" t="s">
        <v>198</v>
      </c>
      <c r="B304" s="8" t="s">
        <v>62</v>
      </c>
      <c r="C304" s="8" t="s">
        <v>117</v>
      </c>
      <c r="D304" s="23" t="s">
        <v>63</v>
      </c>
      <c r="E304" s="637"/>
      <c r="F304" s="638"/>
      <c r="G304" s="8"/>
      <c r="H304" s="8"/>
      <c r="I304" s="456">
        <f>I305</f>
        <v>1050</v>
      </c>
      <c r="J304" s="31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</row>
    <row r="305" spans="1:39" s="33" customFormat="1" ht="63.75" customHeight="1" hidden="1">
      <c r="A305" s="382" t="s">
        <v>19</v>
      </c>
      <c r="B305" s="8" t="s">
        <v>62</v>
      </c>
      <c r="C305" s="8" t="s">
        <v>117</v>
      </c>
      <c r="D305" s="23" t="s">
        <v>63</v>
      </c>
      <c r="E305" s="637" t="s">
        <v>329</v>
      </c>
      <c r="F305" s="638"/>
      <c r="G305" s="8"/>
      <c r="H305" s="8"/>
      <c r="I305" s="456">
        <f>I306</f>
        <v>1050</v>
      </c>
      <c r="J305" s="31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</row>
    <row r="306" spans="1:39" s="33" customFormat="1" ht="62.25" customHeight="1" hidden="1">
      <c r="A306" s="328" t="s">
        <v>460</v>
      </c>
      <c r="B306" s="8" t="s">
        <v>62</v>
      </c>
      <c r="C306" s="8" t="s">
        <v>117</v>
      </c>
      <c r="D306" s="23" t="s">
        <v>63</v>
      </c>
      <c r="E306" s="637" t="s">
        <v>461</v>
      </c>
      <c r="F306" s="638"/>
      <c r="G306" s="8"/>
      <c r="H306" s="8"/>
      <c r="I306" s="456">
        <f>I308</f>
        <v>1050</v>
      </c>
      <c r="J306" s="31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</row>
    <row r="307" spans="1:39" s="33" customFormat="1" ht="56.25" hidden="1">
      <c r="A307" s="389" t="s">
        <v>109</v>
      </c>
      <c r="B307" s="8" t="s">
        <v>62</v>
      </c>
      <c r="C307" s="8" t="s">
        <v>117</v>
      </c>
      <c r="D307" s="23" t="s">
        <v>63</v>
      </c>
      <c r="E307" s="214" t="s">
        <v>328</v>
      </c>
      <c r="F307" s="50" t="s">
        <v>230</v>
      </c>
      <c r="G307" s="8"/>
      <c r="H307" s="8"/>
      <c r="I307" s="456">
        <f>I308</f>
        <v>1050</v>
      </c>
      <c r="J307" s="31"/>
      <c r="K307" s="32" t="s">
        <v>110</v>
      </c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</row>
    <row r="308" spans="1:39" s="33" customFormat="1" ht="56.25" hidden="1">
      <c r="A308" s="391" t="s">
        <v>179</v>
      </c>
      <c r="B308" s="8" t="s">
        <v>62</v>
      </c>
      <c r="C308" s="8" t="s">
        <v>117</v>
      </c>
      <c r="D308" s="23" t="s">
        <v>63</v>
      </c>
      <c r="E308" s="641" t="s">
        <v>330</v>
      </c>
      <c r="F308" s="642"/>
      <c r="G308" s="8"/>
      <c r="H308" s="8"/>
      <c r="I308" s="456">
        <f>I309</f>
        <v>1050</v>
      </c>
      <c r="J308" s="31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</row>
    <row r="309" spans="1:39" ht="24.75" customHeight="1">
      <c r="A309" s="546" t="s">
        <v>518</v>
      </c>
      <c r="B309" s="469" t="s">
        <v>62</v>
      </c>
      <c r="C309" s="542" t="s">
        <v>134</v>
      </c>
      <c r="D309" s="543" t="s">
        <v>63</v>
      </c>
      <c r="E309" s="549" t="s">
        <v>290</v>
      </c>
      <c r="F309" s="550" t="s">
        <v>459</v>
      </c>
      <c r="G309" s="548"/>
      <c r="H309" s="539"/>
      <c r="I309" s="541">
        <f>I310</f>
        <v>1050</v>
      </c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</row>
    <row r="310" spans="1:39" ht="30" customHeight="1">
      <c r="A310" s="547" t="s">
        <v>235</v>
      </c>
      <c r="B310" s="469" t="s">
        <v>62</v>
      </c>
      <c r="C310" s="542" t="s">
        <v>134</v>
      </c>
      <c r="D310" s="543" t="s">
        <v>63</v>
      </c>
      <c r="E310" s="544" t="s">
        <v>290</v>
      </c>
      <c r="F310" s="545" t="s">
        <v>459</v>
      </c>
      <c r="G310" s="548" t="s">
        <v>72</v>
      </c>
      <c r="H310" s="539"/>
      <c r="I310" s="541">
        <v>1050</v>
      </c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</row>
    <row r="311" spans="1:39" ht="47.25" hidden="1">
      <c r="A311" s="532" t="s">
        <v>519</v>
      </c>
      <c r="B311" s="533" t="s">
        <v>62</v>
      </c>
      <c r="C311" s="534" t="s">
        <v>134</v>
      </c>
      <c r="D311" s="535" t="s">
        <v>63</v>
      </c>
      <c r="E311" s="536" t="s">
        <v>290</v>
      </c>
      <c r="F311" s="537" t="s">
        <v>520</v>
      </c>
      <c r="G311" s="538"/>
      <c r="H311" s="539"/>
      <c r="I311" s="540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</row>
    <row r="312" spans="1:39" s="33" customFormat="1" ht="18.75">
      <c r="A312" s="7"/>
      <c r="B312" s="9"/>
      <c r="C312" s="9"/>
      <c r="D312" s="51"/>
      <c r="E312" s="52"/>
      <c r="F312" s="53"/>
      <c r="G312" s="9"/>
      <c r="H312" s="9"/>
      <c r="I312" s="54"/>
      <c r="J312" s="31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</row>
    <row r="313" spans="1:39" s="33" customFormat="1" ht="18.75">
      <c r="A313" s="7"/>
      <c r="B313" s="9"/>
      <c r="C313" s="9"/>
      <c r="D313" s="51"/>
      <c r="E313" s="52"/>
      <c r="F313" s="53"/>
      <c r="G313" s="9"/>
      <c r="H313" s="9"/>
      <c r="I313" s="54"/>
      <c r="J313" s="31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</row>
    <row r="314" spans="1:39" s="33" customFormat="1" ht="18.75">
      <c r="A314" s="7"/>
      <c r="B314" s="9"/>
      <c r="C314" s="9"/>
      <c r="D314" s="51"/>
      <c r="E314" s="52"/>
      <c r="F314" s="53"/>
      <c r="G314" s="9"/>
      <c r="H314" s="9"/>
      <c r="I314" s="54"/>
      <c r="J314" s="31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</row>
    <row r="315" spans="1:39" s="33" customFormat="1" ht="18.75">
      <c r="A315" s="7"/>
      <c r="B315" s="9"/>
      <c r="C315" s="9"/>
      <c r="D315" s="51"/>
      <c r="E315" s="52"/>
      <c r="F315" s="53"/>
      <c r="G315" s="9"/>
      <c r="H315" s="9"/>
      <c r="I315" s="54"/>
      <c r="J315" s="31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</row>
    <row r="316" spans="1:39" s="33" customFormat="1" ht="18.75">
      <c r="A316" s="7"/>
      <c r="B316" s="9"/>
      <c r="C316" s="9"/>
      <c r="D316" s="51"/>
      <c r="E316" s="52"/>
      <c r="F316" s="53"/>
      <c r="G316" s="9"/>
      <c r="H316" s="9"/>
      <c r="I316" s="54"/>
      <c r="J316" s="31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</row>
    <row r="317" spans="1:39" s="33" customFormat="1" ht="18.75">
      <c r="A317" s="7"/>
      <c r="B317" s="9"/>
      <c r="C317" s="9"/>
      <c r="D317" s="51"/>
      <c r="E317" s="52"/>
      <c r="F317" s="53"/>
      <c r="G317" s="9"/>
      <c r="H317" s="9"/>
      <c r="I317" s="54"/>
      <c r="J317" s="31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</row>
    <row r="318" spans="1:39" s="33" customFormat="1" ht="18.75">
      <c r="A318" s="7"/>
      <c r="B318" s="9"/>
      <c r="C318" s="9"/>
      <c r="D318" s="51"/>
      <c r="E318" s="52"/>
      <c r="F318" s="53"/>
      <c r="G318" s="9"/>
      <c r="H318" s="9"/>
      <c r="I318" s="54"/>
      <c r="J318" s="31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</row>
    <row r="319" spans="1:39" s="33" customFormat="1" ht="18.75">
      <c r="A319" s="7"/>
      <c r="B319" s="9"/>
      <c r="C319" s="9"/>
      <c r="D319" s="51"/>
      <c r="E319" s="52"/>
      <c r="F319" s="53"/>
      <c r="G319" s="9"/>
      <c r="H319" s="9"/>
      <c r="I319" s="54"/>
      <c r="J319" s="31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</row>
    <row r="320" spans="1:39" s="33" customFormat="1" ht="18.75">
      <c r="A320" s="7"/>
      <c r="B320" s="9"/>
      <c r="C320" s="9"/>
      <c r="D320" s="51"/>
      <c r="E320" s="52"/>
      <c r="F320" s="53"/>
      <c r="G320" s="9"/>
      <c r="H320" s="9"/>
      <c r="I320" s="54"/>
      <c r="J320" s="31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</row>
    <row r="321" spans="1:39" s="33" customFormat="1" ht="18.75">
      <c r="A321" s="7"/>
      <c r="B321" s="9"/>
      <c r="C321" s="9"/>
      <c r="D321" s="51"/>
      <c r="E321" s="52"/>
      <c r="F321" s="53"/>
      <c r="G321" s="9"/>
      <c r="H321" s="9"/>
      <c r="I321" s="54"/>
      <c r="J321" s="31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</row>
  </sheetData>
  <sheetProtection/>
  <mergeCells count="71">
    <mergeCell ref="A7:G7"/>
    <mergeCell ref="A8:I8"/>
    <mergeCell ref="A1:I1"/>
    <mergeCell ref="A2:I2"/>
    <mergeCell ref="A3:I3"/>
    <mergeCell ref="A4:I4"/>
    <mergeCell ref="A5:I5"/>
    <mergeCell ref="A6:G6"/>
    <mergeCell ref="E57:F57"/>
    <mergeCell ref="E83:F83"/>
    <mergeCell ref="E85:F85"/>
    <mergeCell ref="E86:F86"/>
    <mergeCell ref="E103:F103"/>
    <mergeCell ref="E105:F105"/>
    <mergeCell ref="E106:F106"/>
    <mergeCell ref="E108:F108"/>
    <mergeCell ref="E109:F109"/>
    <mergeCell ref="E110:F110"/>
    <mergeCell ref="E112:F112"/>
    <mergeCell ref="E120:F120"/>
    <mergeCell ref="E121:F121"/>
    <mergeCell ref="E122:F122"/>
    <mergeCell ref="E123:F123"/>
    <mergeCell ref="E124:F124"/>
    <mergeCell ref="E136:F136"/>
    <mergeCell ref="E137:F137"/>
    <mergeCell ref="E134:F134"/>
    <mergeCell ref="E135:F135"/>
    <mergeCell ref="E138:F138"/>
    <mergeCell ref="E139:F139"/>
    <mergeCell ref="E140:F140"/>
    <mergeCell ref="E141:F141"/>
    <mergeCell ref="E142:F142"/>
    <mergeCell ref="E143:F143"/>
    <mergeCell ref="E145:F145"/>
    <mergeCell ref="E146:F146"/>
    <mergeCell ref="E167:F167"/>
    <mergeCell ref="E169:F169"/>
    <mergeCell ref="E170:F170"/>
    <mergeCell ref="E171:F171"/>
    <mergeCell ref="E172:F172"/>
    <mergeCell ref="E175:F175"/>
    <mergeCell ref="E176:F176"/>
    <mergeCell ref="E178:F178"/>
    <mergeCell ref="E268:F268"/>
    <mergeCell ref="E179:F179"/>
    <mergeCell ref="E180:F180"/>
    <mergeCell ref="E192:F192"/>
    <mergeCell ref="E193:F193"/>
    <mergeCell ref="E194:F194"/>
    <mergeCell ref="E308:F308"/>
    <mergeCell ref="E282:F282"/>
    <mergeCell ref="E283:F283"/>
    <mergeCell ref="E284:F284"/>
    <mergeCell ref="E286:F286"/>
    <mergeCell ref="E215:F215"/>
    <mergeCell ref="E263:F263"/>
    <mergeCell ref="E264:F264"/>
    <mergeCell ref="E266:F266"/>
    <mergeCell ref="E306:F306"/>
    <mergeCell ref="E269:F269"/>
    <mergeCell ref="E270:F270"/>
    <mergeCell ref="E271:F271"/>
    <mergeCell ref="E272:F272"/>
    <mergeCell ref="E214:F214"/>
    <mergeCell ref="E273:F273"/>
    <mergeCell ref="E267:F267"/>
    <mergeCell ref="E287:F287"/>
    <mergeCell ref="E303:F303"/>
    <mergeCell ref="E304:F304"/>
    <mergeCell ref="E305:F305"/>
  </mergeCells>
  <hyperlinks>
    <hyperlink ref="A103" r:id="rId1" display="consultantplus://offline/ref=C6EF3AE28B6C46D1117CBBA251A07B11C6C7C5768D6761820E322DA1BBA42282C9440EEF08E6CC43400235U6VEM"/>
    <hyperlink ref="A83" r:id="rId2" display="consultantplus://offline/ref=C6EF3AE28B6C46D1117CBBA251A07B11C6C7C5768D67618A03322DA1BBA42282C9440EEF08E6CC4340053CU6VAM"/>
    <hyperlink ref="A142" r:id="rId3" display="consultantplus://offline/ref=C6EF3AE28B6C46D1117CBBA251A07B11C6C7C5768D67668B05322DA1BBA42282C9440EEF08E6CC43400635U6VBM"/>
  </hyperlinks>
  <printOptions/>
  <pageMargins left="0.5118110236220472" right="0" top="0" bottom="0" header="0" footer="0"/>
  <pageSetup horizontalDpi="600" verticalDpi="600" orientation="portrait" paperSize="9" scale="58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Валентина</cp:lastModifiedBy>
  <cp:lastPrinted>2020-05-06T08:38:19Z</cp:lastPrinted>
  <dcterms:created xsi:type="dcterms:W3CDTF">2014-10-25T07:35:49Z</dcterms:created>
  <dcterms:modified xsi:type="dcterms:W3CDTF">2020-05-06T08:44:29Z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